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900"/>
  </bookViews>
  <sheets>
    <sheet name="2024年评分表 " sheetId="5" r:id="rId1"/>
  </sheets>
  <definedNames>
    <definedName name="_xlnm.Print_Area" localSheetId="0">'2024年评分表 '!$A$1:$G$50</definedName>
  </definedNames>
  <calcPr calcId="144525"/>
</workbook>
</file>

<file path=xl/sharedStrings.xml><?xml version="1.0" encoding="utf-8"?>
<sst xmlns="http://schemas.openxmlformats.org/spreadsheetml/2006/main" count="121">
  <si>
    <t>北京市经济和信息化局2024年度部门整体绩效评价指标体系评分表</t>
  </si>
  <si>
    <t>一、当年预算执行情况（20分）</t>
  </si>
  <si>
    <t>一级指标</t>
  </si>
  <si>
    <t>二级指标</t>
  </si>
  <si>
    <t>预算数（万元）</t>
  </si>
  <si>
    <t>执行数（万元）</t>
  </si>
  <si>
    <t>预算执行率</t>
  </si>
  <si>
    <t>分值</t>
  </si>
  <si>
    <t>自评得分</t>
  </si>
  <si>
    <t>当年预算执行情况（20分）</t>
  </si>
  <si>
    <t>资金总体</t>
  </si>
  <si>
    <t>基本支出</t>
  </si>
  <si>
    <t>--</t>
  </si>
  <si>
    <t>项目支出</t>
  </si>
  <si>
    <t>其他</t>
  </si>
  <si>
    <t>二、整体绩效目标实际情况（60分）</t>
  </si>
  <si>
    <t>三级指标</t>
  </si>
  <si>
    <t>指标值</t>
  </si>
  <si>
    <t>完成值</t>
  </si>
  <si>
    <t>得分</t>
  </si>
  <si>
    <t>整体绩效目标实现情况（60分）</t>
  </si>
  <si>
    <t>产出
（30分）</t>
  </si>
  <si>
    <t>北京高精尖产业发展
（5分）</t>
  </si>
  <si>
    <t>高精尖产业政策与资金供给</t>
  </si>
  <si>
    <t>聚焦高精尖产业领域研究出台一揽子提信心激活力政策措施，在商业航天、医疗器械、新材料等领域已出台多项产业政策。完善工作推进机制，围绕未来产业发展总体实施方案，细化工作方案和支持政策，各区结合定位强化落地，形成市区紧密衔接的协同机制。</t>
  </si>
  <si>
    <t>创新平台建设与成果转化</t>
  </si>
  <si>
    <t>推动产业创新与科技创新深度融合，完成国际科技创新中心创新型产业集群与制造业高质量发展专项办建设任务，引导“三城”科技成果向“一区”转化。加强新型产业研发机构建设，推动具身智能机器人制造业创新中心建设，创建创新药物筛选验证和检测评价国家级公共服务平台。</t>
  </si>
  <si>
    <t>技术攻关与开源生态建设</t>
  </si>
  <si>
    <t>推进产业技术攻关和扩容。加强产业底层技术创新，推动国产工业软件更新换代，汽车研发设计等真实场景中的关键环节，开展联合技术攻关。构建开源体系壮大生态集群。</t>
  </si>
  <si>
    <t>运行监测
（3分）</t>
  </si>
  <si>
    <t>宏观经济及高精尖产业运行监测</t>
  </si>
  <si>
    <t>动态跟踪国内各地方政府经济与社会发展政策，及时形成宏观政策跟踪报告11份；聚焦当前经济形势，提供宏观经济咨询和形势分析服务4次。围绕产业发展关键核心要素开展跟踪监测，形成北京市工业和软件领域新登记注册企业季度分析报告4份；围绕高精尖产业重点细分领域，形成分产业产业链细分图谱、招商引资清单及企业清单10套；定期组织开展行业领域权威专家专题座谈会5次。</t>
  </si>
  <si>
    <t>软件和信息服务业运行监测</t>
  </si>
  <si>
    <t>围绕软件和信息服务业发展的关键核心要素，开展重点领域、重点企业、新兴业态等进行全景式的运行监测和分析，编制北京软件和信息服务业经济形势运行监测报告4份、软件和信息服务业行业动态跟踪与资讯汇编6份、行业专题研究报告1份，为企业服务、行业研究、政策编制提供重要数据支撑和决策参考。</t>
  </si>
  <si>
    <t>电子信息行业运行监测</t>
  </si>
  <si>
    <r>
      <rPr>
        <sz val="10"/>
        <rFont val="宋体"/>
        <charset val="134"/>
        <scheme val="minor"/>
      </rPr>
      <t>定期对北京市信息产业经济运行状况进行统计、监测与分析，汇总本年度电子信息领域经济运行分析</t>
    </r>
    <r>
      <rPr>
        <sz val="10"/>
        <color theme="1"/>
        <rFont val="宋体"/>
        <charset val="134"/>
        <scheme val="minor"/>
      </rPr>
      <t>1份，预测了年度主要发展指标；落实北京工业重点调度联系企业统计监测制度，每月5号、25号监测两次，并进行月度、年度预报，按时在指定系统填报，为电子信息行业管理部门的工作提供了基础数据支撑和预测依据。</t>
    </r>
  </si>
  <si>
    <t>统筹推进数字经济发展(5分）</t>
  </si>
  <si>
    <t>新型基础设施建设</t>
  </si>
  <si>
    <r>
      <rPr>
        <sz val="10"/>
        <rFont val="宋体"/>
        <charset val="134"/>
        <scheme val="minor"/>
      </rPr>
      <t>推进新型基础设施建设，发布算力基础设施建设实施方案。上线运行算力互联互通和运行服务平台，接入超</t>
    </r>
    <r>
      <rPr>
        <sz val="10"/>
        <color theme="1"/>
        <rFont val="宋体"/>
        <charset val="134"/>
        <scheme val="minor"/>
      </rPr>
      <t>7000PFlops算力资源。推动数据中心启动升级改造。新建5G基站2.65万个，累计建设13.39万个，提前完成“十四五”规划目标，每万人拥有5G基站61个，居全国首位。推动5G-A、F5G-A试点示范，建成5G-A基站1.37万个。</t>
    </r>
  </si>
  <si>
    <t>数据要素挖掘</t>
  </si>
  <si>
    <r>
      <rPr>
        <sz val="10"/>
        <rFont val="宋体"/>
        <charset val="134"/>
        <scheme val="major"/>
      </rPr>
      <t>持续构建高质量行业数据集，推动市属医院开展医疗健康数据集建设，颈动脉支架手术等一批高质量数据集实现市场化交易。全国首个空天行业可信数据空间在京运营。北京数据基础制度先行区集聚数据要素企业，落地数据资产登记窗口等</t>
    </r>
    <r>
      <rPr>
        <sz val="10"/>
        <color theme="1"/>
        <rFont val="宋体"/>
        <charset val="134"/>
        <scheme val="major"/>
      </rPr>
      <t>9个市级数据要素服务平台。</t>
    </r>
  </si>
  <si>
    <t>续上页</t>
  </si>
  <si>
    <t>产业数字化转型</t>
  </si>
  <si>
    <r>
      <rPr>
        <sz val="10"/>
        <rFont val="宋体"/>
        <charset val="134"/>
        <scheme val="minor"/>
      </rPr>
      <t>加快产业数字化转型升级，实施制造业数字化转型三年实施方案，首年超计划完成</t>
    </r>
    <r>
      <rPr>
        <sz val="10"/>
        <color theme="1"/>
        <rFont val="宋体"/>
        <charset val="134"/>
        <scheme val="minor"/>
      </rPr>
      <t>581家规模以上制造业企业数字化转型达标，顺义区入选全国中小企业数字化转型试点城市。促进数字技术赋能服务业高质量发展，发布推动数字金融、数字广告业发展等政策文件，促进跨境交易便利化，建成北京跨境电子合同签署平台。</t>
    </r>
  </si>
  <si>
    <t>数字经济示范应用与开放发展</t>
  </si>
  <si>
    <r>
      <rPr>
        <sz val="10"/>
        <rFont val="宋体"/>
        <charset val="134"/>
        <scheme val="major"/>
      </rPr>
      <t>开展标杆示范应用，打造高级别自动驾驶示范区，出台《北京市自动驾驶汽车条例》，成功入选国家车辆准入与上路通行、车路云一体化、双智城市三大试点。建设互联网医院服务平台，全市统一预约挂号平台涵盖全部二级及以上医疗机构近</t>
    </r>
    <r>
      <rPr>
        <sz val="10"/>
        <color theme="1"/>
        <rFont val="宋体"/>
        <charset val="134"/>
        <scheme val="major"/>
      </rPr>
      <t>300家，全年累计服务2.3亿人次。推动数字经济开放发展，入选全国首批增值电信业务扩大对外开放试点城市。成功举办2024全球数字经济大会，发布合作协议、行动计划、标准指南等成果近200项，推动10个数字经济领域合作项目在京落地。创建全球数字经济伙伴城市和国内外商协会合作网络“双平台”，全球数字经济伙伴城市新增9个，打造全国首个数字经济企业出海创新服务基地。</t>
    </r>
  </si>
  <si>
    <t>中小企业发展扶持
（4分）</t>
  </si>
  <si>
    <t>中小企业服务体系完善</t>
  </si>
  <si>
    <r>
      <rPr>
        <sz val="10"/>
        <rFont val="宋体"/>
        <charset val="134"/>
        <scheme val="minor"/>
      </rPr>
      <t>升级中小企业服务体系，印发三年行动计划，构建“</t>
    </r>
    <r>
      <rPr>
        <sz val="10"/>
        <color theme="1"/>
        <rFont val="宋体"/>
        <charset val="134"/>
        <scheme val="minor"/>
      </rPr>
      <t>1+17+N+X”企业服务体系，全市服务资源在中国中小企业服务“一张网”汇集，相关经验在全国工信系统推广。落实“服务包”工作机制，为188家市级重点企业提供“管家式”服务，围绕企业“急难愁盼”问题回访1230次，专项调度436次。帮助企业纾困解难，协助解决企业诉求200余项。</t>
    </r>
  </si>
  <si>
    <t>专精特新企业培育</t>
  </si>
  <si>
    <t>培育认定市级专精特新中小企业多家，“小巨人”企业数量位列全国各城市之首。实施激发专精特新企业活力的“十大强企行动”，首批试点设立30家专精特新服务站，实现16区覆盖。小微企业首贷贴息、贷款融资规模和费率均达近年来最好水平；实施“数智转型”行动，引导521家中小企业上云上平台和数字化转型升级。</t>
  </si>
  <si>
    <t>绿色环保支持
（4分）</t>
  </si>
  <si>
    <t>新能源汽车产业发展</t>
  </si>
  <si>
    <t>培育先进制造业集群，智能网联新能源汽车集群成功申创国家级先进制造业集群。推进产业共链发展，智能网联新能源汽车、氢能、工业互联网等产业链协同加快推进，实施“共造一辆车”新能源汽车供应链配套工程，津冀200余家关键零部件企业进入北京整车生产企业供应链，国内首条高速自动驾驶干线物流货运场景在京津塘高速全线贯通，国家燃料电池汽车示范城市群建设三年任务超额完成。发放新能源汽车补助，推动产业发展，依据国家及北京市相关政策，按照申请新能源汽车地方财政补助资金工作流程。</t>
  </si>
  <si>
    <t>节能环保和绿色发展工作推进</t>
  </si>
  <si>
    <t>全年检查空气重污染应急和特殊时期生产调度企业多家，对多家企业的绿色制造和节能环保申报项目进行评审或方向性审核，推动了绿色制造示范企业数量稳步提升，推进了制造业企业提质增效和节能减排。支持企业提升空气重污染环保绩效级别，为空气质量持续改善做出积极贡献。加快产业绿色低碳发展，构建起涵盖绿色诊断、分级评价、技术改造、标杆创建的推动制造业“全绿”工作体系。</t>
  </si>
  <si>
    <t>无线电管理与通信保障（4分）</t>
  </si>
  <si>
    <t>无线电管理</t>
  </si>
  <si>
    <t>提升无线电治理水平，形成“统一指挥、属地为主，上下联动、横向配合”的工作格局；加强重点工程电磁环境保护，建成固移结合、查测一体的无线电监测网。加强无线电频谱资源开发利用，满足首都集群指挥调度和城市级宽带数据传输通信需求，制定首都智慧城市+智能交通“一张网”规划。</t>
  </si>
  <si>
    <t>信息化建设及运行保障</t>
  </si>
  <si>
    <t>完成极端强降雨洪涝灾害通信设施灾后恢复重建，政务专网重建光缆，恢复基站，建成堡垒基站。圆满完成全国两会、2024年中非合作高峰论坛等重大活动的政务专网安全保障工作。</t>
  </si>
  <si>
    <t>信用监管服务优化（3分）</t>
  </si>
  <si>
    <t>信用监管机制建设</t>
  </si>
  <si>
    <t>建立了全周期的信用监管政策制度体系，包括事前信用承诺、事中信用评价和分级分类监管、事后联合奖惩和信用修复。深化各类主体诚信教育，举办各类相关活动7场，显著提升经营主体和首都市民的信用意识，培育一大批“诚信经营、守信践诺”标杆单位，推动企业将守法诚信要求落实到生产经营各环节，促进营商环境改善与提升。利用大数据信息采集和处理技术手段，采集北京市下辖16个区发生的信用事件、信用制度、信用信息公开等方面的信息，定期分析各区信用工作成效，形成督导月报和季报。</t>
  </si>
  <si>
    <t>信用数据融合共享</t>
  </si>
  <si>
    <t>建设“信用修复高效办成一件事”场景，打造申请“统一入口”，实现结果“一并更新”；拓展专用信用报告覆盖领域，实现一份报告替代多个领域有无违法违规记录证明；整合“信易贷”等平台，正式上线北京企业融资综合信用服务平台，助力金融服务实体经济。深化京津冀（晋）公共信用数据和社会信用数据治理，提升数据的可用性、好用性，完善数据治理规则、数据治理方案、数据治理操作流程和规范，开展14类信用数据的治理；形成京津冀（晋）“信用+医疗”“信用+旅游”业务标准和服务规范，北京市已有35家医疗机构与大同市国药同煤总医院已经实现了“信用+医疗”异地互认。</t>
  </si>
  <si>
    <t>信用服务市场培育发展</t>
  </si>
  <si>
    <t>在家政服务领域、文化艺术类培训机构资金监管领域、网约车出行领域开展信用创新应用。对全市多家家政服务机构、对多位家政服务人员开展信用评价，进一步规范了家政服务行业分级分类监管，提高了家政服务人员就业质量。协助多家商业银行对全市多家北京市营利性文化艺术类校外培训机构开展预付式消费资金监管，为多家培训机构提供贷款总额超过1.3亿元，促进培训机构业务规范发展。在网约车平台开展试点，累计共享查询量多笔乘客车费支付/未支付订单数据的共享，初步构建了网约车领域奖惩机制。</t>
  </si>
  <si>
    <t>效果
（30分）</t>
  </si>
  <si>
    <t>工艺美术产业发展（2分）</t>
  </si>
  <si>
    <t>北京传统工艺美术产业发展和技艺传承</t>
  </si>
  <si>
    <t>向162名北京工艺大师发放2024年度大师带徒补助，通过北京传统工艺美术大师带徒补助，建设一支数量充足、结构合理、技艺精湛、素质优良、传承永续的高级人才队伍，促进北京传统工艺美术产业发展。</t>
  </si>
  <si>
    <t>组织北京工艺美术行业相关活动</t>
  </si>
  <si>
    <t>组织2024年北京“工美杯”创新设计大赛，搭建优秀工艺美术作品展示平台，申报人（单位）300家以上，参评作品达550件，通过“工美杯”的举办，进一步宣传北京工艺美术行业传承发展的成果，宣传北京工艺美术品牌。</t>
  </si>
  <si>
    <t>经济效益
（5分）</t>
  </si>
  <si>
    <t>加强增量培育，紧抓政策保障，产业经济运行稳中有进</t>
  </si>
  <si>
    <t>着力稳定经济增长，培育新增长点，针对市场变化趋势，积极服务好汽车、电子等重点增长行业，争取多方政策资源加大产业投入，经开区、海淀、顺义、朝阳、昌平、大兴等区为产业增长做出突出贡献。</t>
  </si>
  <si>
    <t>加强创新引领，紧抓提升改造，高精尖产业发展动能增强</t>
  </si>
  <si>
    <r>
      <rPr>
        <sz val="10"/>
        <rFont val="宋体"/>
        <charset val="134"/>
        <scheme val="minor"/>
      </rPr>
      <t>一批代表性高精尖产品取得领先地位。自主研发的通用人形机器人实现全球首例纯电驱全尺寸拟人奔跑。全球最高分辨率的硅基</t>
    </r>
    <r>
      <rPr>
        <sz val="10"/>
        <color theme="1"/>
        <rFont val="宋体"/>
        <charset val="134"/>
        <scheme val="minor"/>
      </rPr>
      <t>OLED显示器和全球领先的裸眼3D光场显示器正式发布，世界最快转速量产电机V8s刷新行业天花板，全球陆上最大15兆瓦风电机组实现满功率运行，全国首个治疗阿尔茨海默病透皮贴剂获批上市。发展壮大高精尖产业集群，规模以上高技术制造业和战略性新兴产业增加值分别增长9.6%和14.6%，信息软件业产业规模超过3万亿元；医药健康产业规模突破1万亿元，6家知名跨国药企研发总部集中落户国际医药创新公园；智能装备产业新增三个国家级中小企业特色产业集群。移动操作机器人等一批标志性产品成功研制，重点产业链自主可控水平进一步提升。</t>
    </r>
  </si>
  <si>
    <t>社会效益
（10分）</t>
  </si>
  <si>
    <t>加强龙头牵引，紧抓结构优化，信息软件业迈上新台阶</t>
  </si>
  <si>
    <t>推动互联网平台企业引领产业升级，平台企业营业收入占全行业比重约55%，对全行业增长贡献率超85%，以智能体为代表的软件服务新业态初步形成。支持电信运营商加快布局新业务，电信业务总量保持5.5%的稳步增长，其中千兆宽带用户同比增长35%、5G移动用户同比增长22%。电信运营商积极主动布局AI算力、云计算等业务，新兴业务收入占比达35.7%，带动信息传输行业增速达到近三年最高（5.3%）。培育软硬件协同的新业态新产品，元宇宙产业跑通沉浸大空间盈利模式，在教育、文旅等领域形成示范应用体系。</t>
  </si>
  <si>
    <t>加强AI赋能，紧抓融合创新，数字经济标杆城市建设步伐加快</t>
  </si>
  <si>
    <t>全年数字经济增加值达到2.2万亿元，同比增长7.7%，占GDP比重达45%，其中数字经济核心产业增加值同比增长10.4%。人工智能应用加速落地，航天领域发布首个人工智能辅助编程产品，软件研制效率提升30%。</t>
  </si>
  <si>
    <t>加强前瞻布局，紧抓场景应用，未来产业积蓄发展新势能</t>
  </si>
  <si>
    <t>拓展未来产业新赛道，加速推进6G产业布局，6G智简网络架构创新设计初步完成，成功搭建国际首个通信与智能融合的6G试验网，完成国内首次6G星地链路外场地面测试。脑机接口技术走向临床，通过无线微创脑机接口实现了意念控制光标移动、意念控制手套外骨骼持握。量子计算全链发展，超导、离子阱、光量子等技术路线均有布局，稀释制冷机、真空系统、激光器等核心器件均有企业覆盖。启用北京数字人基地，建成动作捕捉、数字人可信存证等15个共性技术平台。发挥场景牵引作用，打造“机器人+园林”全新应用场景示范，6款机器人产品在玉渊潭公园投入使用。落地首钢元宇宙数字体验场景，打造12个元宇宙沉浸式体验项目。氢能汽车示范应用覆盖9个场景，实现3300余辆车推广应用。首个森林防火无人机应用于长城保护试点，实现对八达岭长城全天候、智能化巡检。</t>
  </si>
  <si>
    <t>加强信用建设，紧抓专精特新，用心用情用力做好企业服务</t>
  </si>
  <si>
    <t>推动信用服务业发展，个人征信行业龙头企业朴道征信各类产品累计调用量已超550亿次，实现对互联网主流数据全覆盖。加强政务诚信建设，开展企业创新信用领跑行动，形成守信践诺的良好社会风尚。建立央企服务专项保障机制，推动央企在京机构备案落地制造业和信息软件业项目80个。中小企业创新创业活力不断释放，55个“创客北京”项目进入“创客中国”全国榜单，获奖数量位居全国第一，全市新设经营主体26.46万户，日均新设中小企业720余家。市级专精特新企业达到10199家、总营收达到1.15万亿元，国家级专精特新“小巨人”企业达到1035家，顺利实现“双破万一过千”目标，连续三年保持全国“小巨人”第一城地位。</t>
  </si>
  <si>
    <t>可持续性影响
（5分）</t>
  </si>
  <si>
    <t>加强协同创新，紧抓产业合作，京津冀产业协同纵深推进</t>
  </si>
  <si>
    <t>疏解非首都功能，联合发布实施绿色低碳园区评价导则等一批团体标准。推进产业共链发展，印发6条重点产业链图谱落地方案，津冀200余家关键零部件企业进入北京整车供应链；国内首条高速自动驾驶干线物流货运场景在京津塘高速全线贯通；京津冀数字化转型促进中心在雄安正式揭牌。培育先进制造业集群，京津冀集成电路、智能网联新能源汽车等5个集群成功申创国家级先进制造业集群。</t>
  </si>
  <si>
    <t>加强国防建设，紧抓核心能力，先进国防科技工业体系加快构建</t>
  </si>
  <si>
    <t>圆满完成探月工程四期等相关任务保障；保障商业运载火箭发射13次，全国占比68%。提升涉军企业服务水平，全力支撑核心能力建设，积极开展军民双向对接服务，组织近多家优势民口企业承接国防领域科研项目，组织重点涉军企业与金融机构开展融资专项对接，推动缓解企业融资难题。</t>
  </si>
  <si>
    <t>服务对象满意度
（10分）</t>
  </si>
  <si>
    <t>年度绩效考评结果</t>
  </si>
  <si>
    <t>2024年度绩效考评等次为“优秀”。</t>
  </si>
  <si>
    <t>三、预算管理情况（20分）</t>
  </si>
  <si>
    <t>预算管理情况
（20分）</t>
  </si>
  <si>
    <t>财务管理（4分)</t>
  </si>
  <si>
    <t>财务管理制度健全性
（1分）</t>
  </si>
  <si>
    <t>健全、完整、合规</t>
  </si>
  <si>
    <t>健全、完整、合规。</t>
  </si>
  <si>
    <t>资金使用合规性和安全性
（2分）</t>
  </si>
  <si>
    <t>合规、安全</t>
  </si>
  <si>
    <t>合规、安全。</t>
  </si>
  <si>
    <t>会计基础信息完善性
（1分）</t>
  </si>
  <si>
    <t>完整、准确</t>
  </si>
  <si>
    <t>完整、准确。</t>
  </si>
  <si>
    <t>资产管理（4分）</t>
  </si>
  <si>
    <t>资产管理规范性
（4分）</t>
  </si>
  <si>
    <t>规范</t>
  </si>
  <si>
    <t>规范。</t>
  </si>
  <si>
    <t>绩效管理（4分）</t>
  </si>
  <si>
    <t>绩效管理情况
（4分）</t>
  </si>
  <si>
    <t>及时、有效</t>
  </si>
  <si>
    <t>及时、有效。</t>
  </si>
  <si>
    <t>2023年</t>
  </si>
  <si>
    <t>2024年</t>
  </si>
  <si>
    <t>结转结余率（4分）</t>
  </si>
  <si>
    <t>部门预决算差异率
（4分）</t>
  </si>
  <si>
    <t>合计</t>
  </si>
</sst>
</file>

<file path=xl/styles.xml><?xml version="1.0" encoding="utf-8"?>
<styleSheet xmlns="http://schemas.openxmlformats.org/spreadsheetml/2006/main">
  <numFmts count="6">
    <numFmt numFmtId="176" formatCode="0.000%"/>
    <numFmt numFmtId="177"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scheme val="minor"/>
    </font>
    <font>
      <sz val="18"/>
      <name val="方正小标宋简体"/>
      <charset val="134"/>
    </font>
    <font>
      <sz val="10"/>
      <name val="宋体"/>
      <charset val="134"/>
      <scheme val="minor"/>
    </font>
    <font>
      <sz val="10"/>
      <name val="Times New Roman"/>
      <charset val="134"/>
    </font>
    <font>
      <sz val="10"/>
      <name val="宋体"/>
      <charset val="134"/>
    </font>
    <font>
      <sz val="10"/>
      <name val="宋体"/>
      <charset val="134"/>
      <scheme val="minor"/>
    </font>
    <font>
      <sz val="10"/>
      <color theme="1"/>
      <name val="宋体"/>
      <charset val="134"/>
      <scheme val="minor"/>
    </font>
    <font>
      <sz val="10"/>
      <name val="宋体"/>
      <charset val="134"/>
      <scheme val="major"/>
    </font>
    <font>
      <sz val="10"/>
      <color theme="1"/>
      <name val="宋体"/>
      <charset val="134"/>
      <scheme val="minor"/>
    </font>
    <font>
      <sz val="10"/>
      <color rgb="FFFF0000"/>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FF0000"/>
      <name val="宋体"/>
      <charset val="0"/>
      <scheme val="minor"/>
    </font>
    <font>
      <sz val="11"/>
      <color rgb="FF9C0006"/>
      <name val="宋体"/>
      <charset val="0"/>
      <scheme val="minor"/>
    </font>
    <font>
      <i/>
      <sz val="11"/>
      <color rgb="FF7F7F7F"/>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
      <sz val="10"/>
      <color theme="1"/>
      <name val="宋体"/>
      <charset val="134"/>
      <scheme val="major"/>
    </font>
  </fonts>
  <fills count="35">
    <fill>
      <patternFill patternType="none"/>
    </fill>
    <fill>
      <patternFill patternType="gray125"/>
    </fill>
    <fill>
      <patternFill patternType="solid">
        <fgColor theme="4" tint="0.799981688894314"/>
        <bgColor indexed="64"/>
      </patternFill>
    </fill>
    <fill>
      <patternFill patternType="solid">
        <fgColor rgb="FFFFFF00"/>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8"/>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2" fillId="25" borderId="0" applyNumberFormat="0" applyBorder="0" applyAlignment="0" applyProtection="0">
      <alignment vertical="center"/>
    </xf>
    <xf numFmtId="0" fontId="11" fillId="13" borderId="0" applyNumberFormat="0" applyBorder="0" applyAlignment="0" applyProtection="0">
      <alignment vertical="center"/>
    </xf>
    <xf numFmtId="0" fontId="16" fillId="10" borderId="7" applyNumberFormat="0" applyAlignment="0" applyProtection="0">
      <alignment vertical="center"/>
    </xf>
    <xf numFmtId="0" fontId="17" fillId="12" borderId="8" applyNumberFormat="0" applyAlignment="0" applyProtection="0">
      <alignment vertical="center"/>
    </xf>
    <xf numFmtId="0" fontId="20" fillId="16" borderId="0" applyNumberFormat="0" applyBorder="0" applyAlignment="0" applyProtection="0">
      <alignment vertical="center"/>
    </xf>
    <xf numFmtId="0" fontId="15" fillId="0" borderId="6" applyNumberFormat="0" applyFill="0" applyAlignment="0" applyProtection="0">
      <alignment vertical="center"/>
    </xf>
    <xf numFmtId="0" fontId="21" fillId="0" borderId="0" applyNumberFormat="0" applyFill="0" applyBorder="0" applyAlignment="0" applyProtection="0">
      <alignment vertical="center"/>
    </xf>
    <xf numFmtId="0" fontId="24" fillId="0" borderId="6" applyNumberFormat="0" applyFill="0" applyAlignment="0" applyProtection="0">
      <alignment vertical="center"/>
    </xf>
    <xf numFmtId="0" fontId="11" fillId="7" borderId="0" applyNumberFormat="0" applyBorder="0" applyAlignment="0" applyProtection="0">
      <alignment vertical="center"/>
    </xf>
    <xf numFmtId="41" fontId="0" fillId="0" borderId="0" applyFont="0" applyFill="0" applyBorder="0" applyAlignment="0" applyProtection="0">
      <alignment vertical="center"/>
    </xf>
    <xf numFmtId="0" fontId="11" fillId="32" borderId="0" applyNumberFormat="0" applyBorder="0" applyAlignment="0" applyProtection="0">
      <alignment vertical="center"/>
    </xf>
    <xf numFmtId="0" fontId="14" fillId="0" borderId="0" applyNumberFormat="0" applyFill="0" applyBorder="0" applyAlignment="0" applyProtection="0">
      <alignment vertical="center"/>
    </xf>
    <xf numFmtId="0" fontId="12" fillId="9" borderId="0" applyNumberFormat="0" applyBorder="0" applyAlignment="0" applyProtection="0">
      <alignment vertical="center"/>
    </xf>
    <xf numFmtId="0" fontId="13" fillId="0" borderId="5" applyNumberFormat="0" applyFill="0" applyAlignment="0" applyProtection="0">
      <alignment vertical="center"/>
    </xf>
    <xf numFmtId="0" fontId="18" fillId="0" borderId="9" applyNumberFormat="0" applyFill="0" applyAlignment="0" applyProtection="0">
      <alignment vertical="center"/>
    </xf>
    <xf numFmtId="0" fontId="11" fillId="14" borderId="0" applyNumberFormat="0" applyBorder="0" applyAlignment="0" applyProtection="0">
      <alignment vertical="center"/>
    </xf>
    <xf numFmtId="0" fontId="11" fillId="11"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18" borderId="0" applyNumberFormat="0" applyBorder="0" applyAlignment="0" applyProtection="0">
      <alignment vertical="center"/>
    </xf>
    <xf numFmtId="0" fontId="26" fillId="0" borderId="11" applyNumberFormat="0" applyFill="0" applyAlignment="0" applyProtection="0">
      <alignment vertical="center"/>
    </xf>
    <xf numFmtId="0" fontId="13" fillId="0" borderId="0" applyNumberFormat="0" applyFill="0" applyBorder="0" applyAlignment="0" applyProtection="0">
      <alignment vertical="center"/>
    </xf>
    <xf numFmtId="0" fontId="11" fillId="21" borderId="0" applyNumberFormat="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1" fillId="20" borderId="0" applyNumberFormat="0" applyBorder="0" applyAlignment="0" applyProtection="0">
      <alignment vertical="center"/>
    </xf>
    <xf numFmtId="0" fontId="0" fillId="15" borderId="10" applyNumberFormat="0" applyFont="0" applyAlignment="0" applyProtection="0">
      <alignment vertical="center"/>
    </xf>
    <xf numFmtId="0" fontId="12" fillId="22" borderId="0" applyNumberFormat="0" applyBorder="0" applyAlignment="0" applyProtection="0">
      <alignment vertical="center"/>
    </xf>
    <xf numFmtId="0" fontId="23" fillId="17" borderId="0" applyNumberFormat="0" applyBorder="0" applyAlignment="0" applyProtection="0">
      <alignment vertical="center"/>
    </xf>
    <xf numFmtId="0" fontId="11" fillId="23" borderId="0" applyNumberFormat="0" applyBorder="0" applyAlignment="0" applyProtection="0">
      <alignment vertical="center"/>
    </xf>
    <xf numFmtId="0" fontId="27" fillId="24" borderId="0" applyNumberFormat="0" applyBorder="0" applyAlignment="0" applyProtection="0">
      <alignment vertical="center"/>
    </xf>
    <xf numFmtId="0" fontId="28" fillId="10" borderId="12" applyNumberFormat="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2" fillId="19" borderId="0" applyNumberFormat="0" applyBorder="0" applyAlignment="0" applyProtection="0">
      <alignment vertical="center"/>
    </xf>
    <xf numFmtId="9" fontId="0" fillId="0" borderId="0" applyFont="0" applyFill="0" applyBorder="0" applyAlignment="0" applyProtection="0">
      <alignment vertical="center"/>
    </xf>
    <xf numFmtId="0" fontId="12" fillId="30" borderId="0" applyNumberFormat="0" applyBorder="0" applyAlignment="0" applyProtection="0">
      <alignment vertical="center"/>
    </xf>
    <xf numFmtId="44" fontId="0" fillId="0" borderId="0" applyFont="0" applyFill="0" applyBorder="0" applyAlignment="0" applyProtection="0">
      <alignment vertical="center"/>
    </xf>
    <xf numFmtId="0" fontId="12" fillId="31" borderId="0" applyNumberFormat="0" applyBorder="0" applyAlignment="0" applyProtection="0">
      <alignment vertical="center"/>
    </xf>
    <xf numFmtId="0" fontId="11" fillId="33" borderId="0" applyNumberFormat="0" applyBorder="0" applyAlignment="0" applyProtection="0">
      <alignment vertical="center"/>
    </xf>
    <xf numFmtId="0" fontId="29" fillId="34" borderId="12" applyNumberFormat="0" applyAlignment="0" applyProtection="0">
      <alignment vertical="center"/>
    </xf>
    <xf numFmtId="0" fontId="11" fillId="6" borderId="0" applyNumberFormat="0" applyBorder="0" applyAlignment="0" applyProtection="0">
      <alignment vertical="center"/>
    </xf>
    <xf numFmtId="0" fontId="12" fillId="5" borderId="0" applyNumberFormat="0" applyBorder="0" applyAlignment="0" applyProtection="0">
      <alignment vertical="center"/>
    </xf>
    <xf numFmtId="0" fontId="11" fillId="4" borderId="0" applyNumberFormat="0" applyBorder="0" applyAlignment="0" applyProtection="0">
      <alignment vertical="center"/>
    </xf>
  </cellStyleXfs>
  <cellXfs count="31">
    <xf numFmtId="0" fontId="0" fillId="0" borderId="0" xfId="0">
      <alignment vertical="center"/>
    </xf>
    <xf numFmtId="0" fontId="0" fillId="2" borderId="0" xfId="0" applyFill="1">
      <alignment vertical="center"/>
    </xf>
    <xf numFmtId="0" fontId="1" fillId="0" borderId="0" xfId="0" applyFo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43" fontId="4" fillId="0" borderId="1" xfId="19" applyFont="1" applyFill="1" applyBorder="1" applyAlignment="1">
      <alignment vertical="center" wrapText="1"/>
    </xf>
    <xf numFmtId="43" fontId="5" fillId="0" borderId="1" xfId="19" applyFont="1" applyFill="1" applyBorder="1" applyAlignment="1">
      <alignment horizontal="right" vertical="center" wrapText="1"/>
    </xf>
    <xf numFmtId="0" fontId="6"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7" fillId="0" borderId="0" xfId="0" applyFont="1" applyAlignment="1">
      <alignment vertical="center" wrapText="1"/>
    </xf>
    <xf numFmtId="0" fontId="3" fillId="0" borderId="0" xfId="0" applyFont="1" applyAlignment="1">
      <alignment vertical="center" wrapText="1"/>
    </xf>
    <xf numFmtId="4" fontId="3" fillId="0" borderId="0" xfId="0" applyNumberFormat="1" applyFont="1" applyAlignment="1">
      <alignment vertical="center" wrapText="1"/>
    </xf>
    <xf numFmtId="10" fontId="3" fillId="0" borderId="1" xfId="0" applyNumberFormat="1" applyFont="1" applyBorder="1" applyAlignment="1">
      <alignment vertical="center" wrapText="1"/>
    </xf>
    <xf numFmtId="177" fontId="3" fillId="0" borderId="1" xfId="0" applyNumberFormat="1" applyFont="1" applyBorder="1" applyAlignment="1">
      <alignment horizontal="center" vertical="center" wrapText="1"/>
    </xf>
    <xf numFmtId="10" fontId="0" fillId="0" borderId="0" xfId="40" applyNumberFormat="1" applyFill="1">
      <alignment vertical="center"/>
    </xf>
    <xf numFmtId="0" fontId="3" fillId="0" borderId="1" xfId="0" applyFont="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justify" vertical="center"/>
    </xf>
    <xf numFmtId="0" fontId="9" fillId="0" borderId="0" xfId="0" applyFont="1" applyAlignment="1">
      <alignment horizontal="justify" vertical="center"/>
    </xf>
    <xf numFmtId="43" fontId="3" fillId="0" borderId="1" xfId="0" applyNumberFormat="1" applyFont="1" applyBorder="1" applyAlignment="1">
      <alignment horizontal="center" vertical="center" wrapText="1"/>
    </xf>
    <xf numFmtId="10" fontId="7" fillId="0" borderId="0" xfId="40" applyNumberFormat="1" applyFont="1" applyFill="1" applyAlignment="1">
      <alignment vertical="center" wrapText="1"/>
    </xf>
    <xf numFmtId="10" fontId="10" fillId="3" borderId="0" xfId="40" applyNumberFormat="1" applyFont="1" applyFill="1" applyAlignment="1">
      <alignment vertical="center" wrapText="1"/>
    </xf>
    <xf numFmtId="176" fontId="7" fillId="0" borderId="0" xfId="40" applyNumberFormat="1" applyFont="1" applyFill="1" applyAlignment="1">
      <alignment vertical="center" wrapText="1"/>
    </xf>
    <xf numFmtId="0" fontId="3" fillId="0" borderId="1" xfId="0" applyFont="1" applyBorder="1" applyAlignment="1" quotePrefix="1">
      <alignment horizontal="right"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
        </horizontal>
      </border>
    </dxf>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8FAFD"/>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9"/>
  <sheetViews>
    <sheetView tabSelected="1" view="pageBreakPreview" zoomScale="110" zoomScaleNormal="80" zoomScaleSheetLayoutView="110" topLeftCell="A37" workbookViewId="0">
      <selection activeCell="E37" sqref="E37"/>
    </sheetView>
  </sheetViews>
  <sheetFormatPr defaultColWidth="9" defaultRowHeight="12" outlineLevelCol="7"/>
  <cols>
    <col min="1" max="1" width="9.5" customWidth="1"/>
    <col min="2" max="2" width="9" style="2" customWidth="1"/>
    <col min="3" max="3" width="16.25" style="2" customWidth="1"/>
    <col min="4" max="4" width="18.375" style="2" customWidth="1"/>
    <col min="5" max="5" width="100" customWidth="1"/>
    <col min="6" max="6" width="6.625" customWidth="1"/>
    <col min="7" max="7" width="8.5" customWidth="1"/>
    <col min="8" max="8" width="12.75"/>
  </cols>
  <sheetData>
    <row r="1" s="1" customFormat="1" ht="44.1" customHeight="1" spans="1:7">
      <c r="A1" s="3" t="s">
        <v>0</v>
      </c>
      <c r="B1" s="3"/>
      <c r="C1" s="3"/>
      <c r="D1" s="3"/>
      <c r="E1" s="3"/>
      <c r="F1" s="3"/>
      <c r="G1" s="3"/>
    </row>
    <row r="2" s="1" customFormat="1" ht="30.75" customHeight="1" spans="1:7">
      <c r="A2" s="4" t="s">
        <v>1</v>
      </c>
      <c r="B2" s="4"/>
      <c r="C2" s="4"/>
      <c r="D2" s="4"/>
      <c r="E2" s="4"/>
      <c r="F2" s="4"/>
      <c r="G2" s="4"/>
    </row>
    <row r="3" s="1" customFormat="1" ht="39.95" customHeight="1" spans="1:7">
      <c r="A3" s="5" t="s">
        <v>2</v>
      </c>
      <c r="B3" s="5" t="s">
        <v>3</v>
      </c>
      <c r="C3" s="5" t="s">
        <v>4</v>
      </c>
      <c r="D3" s="5" t="s">
        <v>5</v>
      </c>
      <c r="E3" s="5" t="s">
        <v>6</v>
      </c>
      <c r="F3" s="5" t="s">
        <v>7</v>
      </c>
      <c r="G3" s="5" t="s">
        <v>8</v>
      </c>
    </row>
    <row r="4" ht="84" customHeight="1" spans="1:8">
      <c r="A4" s="5" t="s">
        <v>9</v>
      </c>
      <c r="B4" s="6" t="s">
        <v>10</v>
      </c>
      <c r="C4" s="7">
        <f>SUM(C5:C7)</f>
        <v>701192.841705</v>
      </c>
      <c r="D4" s="7">
        <f>SUM(D5:D7)</f>
        <v>632127.526856</v>
      </c>
      <c r="E4" s="17">
        <f>D4/C4</f>
        <v>0.901503109071874</v>
      </c>
      <c r="F4" s="5">
        <v>20</v>
      </c>
      <c r="G4" s="18">
        <f>20*E4</f>
        <v>18.0300621814375</v>
      </c>
      <c r="H4" s="19"/>
    </row>
    <row r="5" ht="84" customHeight="1" spans="1:7">
      <c r="A5" s="5"/>
      <c r="B5" s="6" t="s">
        <v>11</v>
      </c>
      <c r="C5" s="7">
        <v>24482.283215</v>
      </c>
      <c r="D5" s="7">
        <v>22985.209921</v>
      </c>
      <c r="E5" s="31" t="s">
        <v>12</v>
      </c>
      <c r="F5" s="5"/>
      <c r="G5" s="18"/>
    </row>
    <row r="6" ht="84" customHeight="1" spans="1:7">
      <c r="A6" s="5"/>
      <c r="B6" s="6" t="s">
        <v>13</v>
      </c>
      <c r="C6" s="7">
        <v>671719.345697</v>
      </c>
      <c r="D6" s="7">
        <v>609142.316935</v>
      </c>
      <c r="E6" s="20"/>
      <c r="F6" s="5"/>
      <c r="G6" s="18"/>
    </row>
    <row r="7" ht="69.95" customHeight="1" spans="1:7">
      <c r="A7" s="5"/>
      <c r="B7" s="6" t="s">
        <v>14</v>
      </c>
      <c r="C7" s="8">
        <v>4991.212793</v>
      </c>
      <c r="D7" s="8">
        <v>0</v>
      </c>
      <c r="E7" s="20"/>
      <c r="F7" s="5"/>
      <c r="G7" s="18"/>
    </row>
    <row r="8" ht="25.5" customHeight="1" spans="1:7">
      <c r="A8" s="4" t="s">
        <v>15</v>
      </c>
      <c r="B8" s="4"/>
      <c r="C8" s="4"/>
      <c r="D8" s="4"/>
      <c r="E8" s="4"/>
      <c r="F8" s="4"/>
      <c r="G8" s="4"/>
    </row>
    <row r="9" ht="23.25" customHeight="1" spans="1:7">
      <c r="A9" s="5" t="s">
        <v>2</v>
      </c>
      <c r="B9" s="5" t="s">
        <v>3</v>
      </c>
      <c r="C9" s="5" t="s">
        <v>16</v>
      </c>
      <c r="D9" s="5" t="s">
        <v>17</v>
      </c>
      <c r="E9" s="5" t="s">
        <v>18</v>
      </c>
      <c r="F9" s="5" t="s">
        <v>7</v>
      </c>
      <c r="G9" s="5" t="s">
        <v>19</v>
      </c>
    </row>
    <row r="10" ht="63" customHeight="1" spans="1:7">
      <c r="A10" s="5" t="s">
        <v>20</v>
      </c>
      <c r="B10" s="5" t="s">
        <v>21</v>
      </c>
      <c r="C10" s="5" t="s">
        <v>22</v>
      </c>
      <c r="D10" s="6" t="s">
        <v>23</v>
      </c>
      <c r="E10" s="21" t="s">
        <v>24</v>
      </c>
      <c r="F10" s="22">
        <v>2</v>
      </c>
      <c r="G10" s="22">
        <f>F10</f>
        <v>2</v>
      </c>
    </row>
    <row r="11" ht="63.95" customHeight="1" spans="1:7">
      <c r="A11" s="5"/>
      <c r="B11" s="5"/>
      <c r="C11" s="5"/>
      <c r="D11" s="6" t="s">
        <v>25</v>
      </c>
      <c r="E11" s="21" t="s">
        <v>26</v>
      </c>
      <c r="F11" s="22">
        <v>2</v>
      </c>
      <c r="G11" s="22">
        <v>2</v>
      </c>
    </row>
    <row r="12" ht="77.1" customHeight="1" spans="1:7">
      <c r="A12" s="5"/>
      <c r="B12" s="5"/>
      <c r="C12" s="5"/>
      <c r="D12" s="9" t="s">
        <v>27</v>
      </c>
      <c r="E12" s="23" t="s">
        <v>28</v>
      </c>
      <c r="F12" s="22">
        <v>1</v>
      </c>
      <c r="G12" s="22">
        <v>1</v>
      </c>
    </row>
    <row r="13" ht="57.95" customHeight="1" spans="1:7">
      <c r="A13" s="5"/>
      <c r="B13" s="5"/>
      <c r="C13" s="5" t="s">
        <v>29</v>
      </c>
      <c r="D13" s="6" t="s">
        <v>30</v>
      </c>
      <c r="E13" s="21" t="s">
        <v>31</v>
      </c>
      <c r="F13" s="22">
        <v>1</v>
      </c>
      <c r="G13" s="22">
        <f t="shared" ref="G13:G21" si="0">F13</f>
        <v>1</v>
      </c>
    </row>
    <row r="14" ht="51" customHeight="1" spans="1:7">
      <c r="A14" s="5"/>
      <c r="B14" s="5"/>
      <c r="C14" s="5"/>
      <c r="D14" s="6" t="s">
        <v>32</v>
      </c>
      <c r="E14" s="23" t="s">
        <v>33</v>
      </c>
      <c r="F14" s="22">
        <v>1</v>
      </c>
      <c r="G14" s="22">
        <f t="shared" si="0"/>
        <v>1</v>
      </c>
    </row>
    <row r="15" ht="53.1" customHeight="1" spans="1:7">
      <c r="A15" s="5"/>
      <c r="B15" s="5"/>
      <c r="C15" s="5"/>
      <c r="D15" s="6" t="s">
        <v>34</v>
      </c>
      <c r="E15" s="23" t="s">
        <v>35</v>
      </c>
      <c r="F15" s="22">
        <v>1</v>
      </c>
      <c r="G15" s="22">
        <f t="shared" si="0"/>
        <v>1</v>
      </c>
    </row>
    <row r="16" ht="65.1" customHeight="1" spans="1:7">
      <c r="A16" s="5"/>
      <c r="B16" s="5"/>
      <c r="C16" s="10" t="s">
        <v>36</v>
      </c>
      <c r="D16" s="6" t="s">
        <v>37</v>
      </c>
      <c r="E16" s="23" t="s">
        <v>38</v>
      </c>
      <c r="F16" s="22">
        <v>1</v>
      </c>
      <c r="G16" s="22">
        <f t="shared" si="0"/>
        <v>1</v>
      </c>
    </row>
    <row r="17" ht="63" customHeight="1" spans="1:7">
      <c r="A17" s="5"/>
      <c r="B17" s="5"/>
      <c r="C17" s="11"/>
      <c r="D17" s="6" t="s">
        <v>39</v>
      </c>
      <c r="E17" s="24" t="s">
        <v>40</v>
      </c>
      <c r="F17" s="22">
        <v>1</v>
      </c>
      <c r="G17" s="22">
        <f t="shared" si="0"/>
        <v>1</v>
      </c>
    </row>
    <row r="18" ht="77.1" customHeight="1" spans="1:7">
      <c r="A18" s="5" t="s">
        <v>41</v>
      </c>
      <c r="B18" s="5" t="s">
        <v>41</v>
      </c>
      <c r="C18" s="10" t="s">
        <v>41</v>
      </c>
      <c r="D18" s="6" t="s">
        <v>42</v>
      </c>
      <c r="E18" s="23" t="s">
        <v>43</v>
      </c>
      <c r="F18" s="22">
        <v>2</v>
      </c>
      <c r="G18" s="22">
        <f t="shared" si="0"/>
        <v>2</v>
      </c>
    </row>
    <row r="19" ht="93" customHeight="1" spans="1:7">
      <c r="A19" s="5"/>
      <c r="B19" s="5"/>
      <c r="C19" s="11"/>
      <c r="D19" s="6" t="s">
        <v>44</v>
      </c>
      <c r="E19" s="24" t="s">
        <v>45</v>
      </c>
      <c r="F19" s="22">
        <v>1</v>
      </c>
      <c r="G19" s="22">
        <f t="shared" si="0"/>
        <v>1</v>
      </c>
    </row>
    <row r="20" ht="63" customHeight="1" spans="1:7">
      <c r="A20" s="5"/>
      <c r="B20" s="5"/>
      <c r="C20" s="5" t="s">
        <v>46</v>
      </c>
      <c r="D20" s="6" t="s">
        <v>47</v>
      </c>
      <c r="E20" s="23" t="s">
        <v>48</v>
      </c>
      <c r="F20" s="22">
        <v>2</v>
      </c>
      <c r="G20" s="22">
        <f t="shared" si="0"/>
        <v>2</v>
      </c>
    </row>
    <row r="21" ht="78.95" customHeight="1" spans="1:7">
      <c r="A21" s="5"/>
      <c r="B21" s="5"/>
      <c r="C21" s="5"/>
      <c r="D21" s="6" t="s">
        <v>49</v>
      </c>
      <c r="E21" s="25" t="s">
        <v>50</v>
      </c>
      <c r="F21" s="22">
        <v>2</v>
      </c>
      <c r="G21" s="22">
        <f t="shared" si="0"/>
        <v>2</v>
      </c>
    </row>
    <row r="22" ht="90" customHeight="1" spans="1:7">
      <c r="A22" s="5"/>
      <c r="B22" s="5"/>
      <c r="C22" s="5" t="s">
        <v>51</v>
      </c>
      <c r="D22" s="6" t="s">
        <v>52</v>
      </c>
      <c r="E22" s="25" t="s">
        <v>53</v>
      </c>
      <c r="F22" s="22">
        <v>2</v>
      </c>
      <c r="G22" s="22">
        <f t="shared" ref="G22:G38" si="1">F22</f>
        <v>2</v>
      </c>
    </row>
    <row r="23" ht="96.95" customHeight="1" spans="1:7">
      <c r="A23" s="5"/>
      <c r="B23" s="5"/>
      <c r="C23" s="5"/>
      <c r="D23" s="6" t="s">
        <v>54</v>
      </c>
      <c r="E23" s="25" t="s">
        <v>55</v>
      </c>
      <c r="F23" s="22">
        <v>2</v>
      </c>
      <c r="G23" s="22">
        <f t="shared" si="1"/>
        <v>2</v>
      </c>
    </row>
    <row r="24" ht="87.95" customHeight="1" spans="1:7">
      <c r="A24" s="5"/>
      <c r="B24" s="5"/>
      <c r="C24" s="5" t="s">
        <v>56</v>
      </c>
      <c r="D24" s="6" t="s">
        <v>57</v>
      </c>
      <c r="E24" s="25" t="s">
        <v>58</v>
      </c>
      <c r="F24" s="22">
        <v>2</v>
      </c>
      <c r="G24" s="22">
        <f t="shared" si="1"/>
        <v>2</v>
      </c>
    </row>
    <row r="25" ht="51" customHeight="1" spans="1:7">
      <c r="A25" s="5"/>
      <c r="B25" s="5"/>
      <c r="C25" s="5"/>
      <c r="D25" s="6" t="s">
        <v>59</v>
      </c>
      <c r="E25" s="25" t="s">
        <v>60</v>
      </c>
      <c r="F25" s="22">
        <v>2</v>
      </c>
      <c r="G25" s="22">
        <f t="shared" si="1"/>
        <v>2</v>
      </c>
    </row>
    <row r="26" ht="123" customHeight="1" spans="1:7">
      <c r="A26" s="5"/>
      <c r="B26" s="5"/>
      <c r="C26" s="5" t="s">
        <v>61</v>
      </c>
      <c r="D26" s="6" t="s">
        <v>62</v>
      </c>
      <c r="E26" s="25" t="s">
        <v>63</v>
      </c>
      <c r="F26" s="22">
        <v>1</v>
      </c>
      <c r="G26" s="22">
        <f t="shared" si="1"/>
        <v>1</v>
      </c>
    </row>
    <row r="27" ht="99" customHeight="1" spans="1:7">
      <c r="A27" s="5"/>
      <c r="B27" s="5"/>
      <c r="C27" s="5"/>
      <c r="D27" s="6" t="s">
        <v>64</v>
      </c>
      <c r="E27" s="25" t="s">
        <v>65</v>
      </c>
      <c r="F27" s="22">
        <v>1</v>
      </c>
      <c r="G27" s="22">
        <f t="shared" si="1"/>
        <v>1</v>
      </c>
    </row>
    <row r="28" ht="111" customHeight="1" spans="1:7">
      <c r="A28" s="5"/>
      <c r="B28" s="5"/>
      <c r="C28" s="5"/>
      <c r="D28" s="6" t="s">
        <v>66</v>
      </c>
      <c r="E28" s="26" t="s">
        <v>67</v>
      </c>
      <c r="F28" s="22">
        <v>1</v>
      </c>
      <c r="G28" s="22">
        <f t="shared" si="1"/>
        <v>1</v>
      </c>
    </row>
    <row r="29" ht="54" customHeight="1" spans="1:7">
      <c r="A29" s="5" t="s">
        <v>41</v>
      </c>
      <c r="B29" s="5" t="s">
        <v>68</v>
      </c>
      <c r="C29" s="5" t="s">
        <v>69</v>
      </c>
      <c r="D29" s="6" t="s">
        <v>70</v>
      </c>
      <c r="E29" s="21" t="s">
        <v>71</v>
      </c>
      <c r="F29" s="22">
        <v>1</v>
      </c>
      <c r="G29" s="22">
        <f t="shared" si="1"/>
        <v>1</v>
      </c>
    </row>
    <row r="30" ht="56.1" customHeight="1" spans="1:7">
      <c r="A30" s="5"/>
      <c r="B30" s="5"/>
      <c r="C30" s="5"/>
      <c r="D30" s="6" t="s">
        <v>72</v>
      </c>
      <c r="E30" s="21" t="s">
        <v>73</v>
      </c>
      <c r="F30" s="22">
        <v>1</v>
      </c>
      <c r="G30" s="22">
        <f t="shared" si="1"/>
        <v>1</v>
      </c>
    </row>
    <row r="31" ht="98.1" customHeight="1" spans="1:7">
      <c r="A31" s="5"/>
      <c r="B31" s="5"/>
      <c r="C31" s="10" t="s">
        <v>74</v>
      </c>
      <c r="D31" s="6" t="s">
        <v>75</v>
      </c>
      <c r="E31" s="21" t="s">
        <v>76</v>
      </c>
      <c r="F31" s="22">
        <v>2.5</v>
      </c>
      <c r="G31" s="22">
        <f t="shared" si="1"/>
        <v>2.5</v>
      </c>
    </row>
    <row r="32" ht="165.95" customHeight="1" spans="1:7">
      <c r="A32" s="5"/>
      <c r="B32" s="5"/>
      <c r="C32" s="11"/>
      <c r="D32" s="6" t="s">
        <v>77</v>
      </c>
      <c r="E32" s="23" t="s">
        <v>78</v>
      </c>
      <c r="F32" s="22">
        <v>2.5</v>
      </c>
      <c r="G32" s="22">
        <f t="shared" si="1"/>
        <v>2.5</v>
      </c>
    </row>
    <row r="33" ht="116.1" customHeight="1" spans="1:7">
      <c r="A33" s="5"/>
      <c r="B33" s="5"/>
      <c r="C33" s="10" t="s">
        <v>79</v>
      </c>
      <c r="D33" s="6" t="s">
        <v>80</v>
      </c>
      <c r="E33" s="26" t="s">
        <v>81</v>
      </c>
      <c r="F33" s="22">
        <v>2.5</v>
      </c>
      <c r="G33" s="22">
        <f t="shared" si="1"/>
        <v>2.5</v>
      </c>
    </row>
    <row r="34" ht="69" customHeight="1" spans="1:7">
      <c r="A34" s="5"/>
      <c r="B34" s="5"/>
      <c r="C34" s="12"/>
      <c r="D34" s="6" t="s">
        <v>82</v>
      </c>
      <c r="E34" s="25" t="s">
        <v>83</v>
      </c>
      <c r="F34" s="22">
        <v>2.5</v>
      </c>
      <c r="G34" s="22">
        <f t="shared" si="1"/>
        <v>2.5</v>
      </c>
    </row>
    <row r="35" ht="102.95" customHeight="1" spans="1:7">
      <c r="A35" s="5"/>
      <c r="B35" s="5"/>
      <c r="C35" s="12"/>
      <c r="D35" s="6" t="s">
        <v>84</v>
      </c>
      <c r="E35" s="25" t="s">
        <v>85</v>
      </c>
      <c r="F35" s="22">
        <v>2.5</v>
      </c>
      <c r="G35" s="22">
        <f t="shared" si="1"/>
        <v>2.5</v>
      </c>
    </row>
    <row r="36" ht="108" customHeight="1" spans="1:7">
      <c r="A36" s="5"/>
      <c r="B36" s="5"/>
      <c r="C36" s="11"/>
      <c r="D36" s="6" t="s">
        <v>86</v>
      </c>
      <c r="E36" s="25" t="s">
        <v>87</v>
      </c>
      <c r="F36" s="22">
        <v>2.5</v>
      </c>
      <c r="G36" s="22">
        <f t="shared" si="1"/>
        <v>2.5</v>
      </c>
    </row>
    <row r="37" ht="87" customHeight="1" spans="1:7">
      <c r="A37" s="5"/>
      <c r="B37" s="5"/>
      <c r="C37" s="10" t="s">
        <v>88</v>
      </c>
      <c r="D37" s="6" t="s">
        <v>89</v>
      </c>
      <c r="E37" s="25" t="s">
        <v>90</v>
      </c>
      <c r="F37" s="22">
        <v>2.5</v>
      </c>
      <c r="G37" s="22">
        <f t="shared" si="1"/>
        <v>2.5</v>
      </c>
    </row>
    <row r="38" ht="72.95" customHeight="1" spans="1:7">
      <c r="A38" s="5"/>
      <c r="B38" s="5"/>
      <c r="C38" s="11"/>
      <c r="D38" s="6" t="s">
        <v>91</v>
      </c>
      <c r="E38" s="25" t="s">
        <v>92</v>
      </c>
      <c r="F38" s="22">
        <v>2.5</v>
      </c>
      <c r="G38" s="22">
        <f t="shared" si="1"/>
        <v>2.5</v>
      </c>
    </row>
    <row r="39" ht="44.1" customHeight="1" spans="1:7">
      <c r="A39" s="5"/>
      <c r="B39" s="5"/>
      <c r="C39" s="5" t="s">
        <v>93</v>
      </c>
      <c r="D39" s="6" t="s">
        <v>94</v>
      </c>
      <c r="E39" s="6" t="s">
        <v>95</v>
      </c>
      <c r="F39" s="22">
        <v>10</v>
      </c>
      <c r="G39" s="5">
        <v>10</v>
      </c>
    </row>
    <row r="40" ht="34.5" customHeight="1" spans="1:7">
      <c r="A40" s="4" t="s">
        <v>96</v>
      </c>
      <c r="B40" s="4"/>
      <c r="C40" s="4"/>
      <c r="D40" s="4"/>
      <c r="E40" s="4"/>
      <c r="F40" s="4"/>
      <c r="G40" s="4"/>
    </row>
    <row r="41" ht="34.5" customHeight="1" spans="1:7">
      <c r="A41" s="5" t="s">
        <v>2</v>
      </c>
      <c r="B41" s="5" t="s">
        <v>3</v>
      </c>
      <c r="C41" s="5" t="s">
        <v>16</v>
      </c>
      <c r="D41" s="5" t="s">
        <v>17</v>
      </c>
      <c r="E41" s="5" t="s">
        <v>18</v>
      </c>
      <c r="F41" s="5" t="s">
        <v>7</v>
      </c>
      <c r="G41" s="5" t="s">
        <v>19</v>
      </c>
    </row>
    <row r="42" ht="69" customHeight="1" spans="1:7">
      <c r="A42" s="10" t="s">
        <v>97</v>
      </c>
      <c r="B42" s="5" t="s">
        <v>98</v>
      </c>
      <c r="C42" s="5" t="s">
        <v>99</v>
      </c>
      <c r="D42" s="6" t="s">
        <v>100</v>
      </c>
      <c r="E42" s="6" t="s">
        <v>101</v>
      </c>
      <c r="F42" s="5">
        <v>1</v>
      </c>
      <c r="G42" s="5">
        <v>1</v>
      </c>
    </row>
    <row r="43" ht="105" customHeight="1" spans="1:7">
      <c r="A43" s="12"/>
      <c r="B43" s="5"/>
      <c r="C43" s="5" t="s">
        <v>102</v>
      </c>
      <c r="D43" s="6" t="s">
        <v>103</v>
      </c>
      <c r="E43" s="6" t="s">
        <v>104</v>
      </c>
      <c r="F43" s="5">
        <v>2</v>
      </c>
      <c r="G43" s="5">
        <v>2</v>
      </c>
    </row>
    <row r="44" ht="57" customHeight="1" spans="1:7">
      <c r="A44" s="12"/>
      <c r="B44" s="5"/>
      <c r="C44" s="5" t="s">
        <v>105</v>
      </c>
      <c r="D44" s="6" t="s">
        <v>106</v>
      </c>
      <c r="E44" s="6" t="s">
        <v>107</v>
      </c>
      <c r="F44" s="5">
        <v>1</v>
      </c>
      <c r="G44" s="5">
        <v>1</v>
      </c>
    </row>
    <row r="45" ht="107.1" customHeight="1" spans="1:7">
      <c r="A45" s="12"/>
      <c r="B45" s="5" t="s">
        <v>108</v>
      </c>
      <c r="C45" s="5" t="s">
        <v>109</v>
      </c>
      <c r="D45" s="6" t="s">
        <v>110</v>
      </c>
      <c r="E45" s="6" t="s">
        <v>111</v>
      </c>
      <c r="F45" s="5">
        <v>4</v>
      </c>
      <c r="G45" s="5">
        <v>4</v>
      </c>
    </row>
    <row r="46" ht="60" customHeight="1" spans="1:7">
      <c r="A46" s="12"/>
      <c r="B46" s="5" t="s">
        <v>112</v>
      </c>
      <c r="C46" s="5" t="s">
        <v>113</v>
      </c>
      <c r="D46" s="6" t="s">
        <v>114</v>
      </c>
      <c r="E46" s="6" t="s">
        <v>115</v>
      </c>
      <c r="F46" s="5">
        <v>4</v>
      </c>
      <c r="G46" s="5">
        <v>4</v>
      </c>
    </row>
    <row r="47" ht="27" customHeight="1" spans="1:7">
      <c r="A47" s="12"/>
      <c r="B47" s="5" t="s">
        <v>3</v>
      </c>
      <c r="C47" s="5" t="s">
        <v>116</v>
      </c>
      <c r="D47" s="5"/>
      <c r="E47" s="5" t="s">
        <v>117</v>
      </c>
      <c r="F47" s="5" t="s">
        <v>7</v>
      </c>
      <c r="G47" s="5" t="s">
        <v>19</v>
      </c>
    </row>
    <row r="48" ht="56.1" customHeight="1" spans="1:7">
      <c r="A48" s="12"/>
      <c r="B48" s="5" t="s">
        <v>118</v>
      </c>
      <c r="C48" s="13">
        <v>0.0568</v>
      </c>
      <c r="D48" s="13"/>
      <c r="E48" s="13">
        <v>0.0985</v>
      </c>
      <c r="F48" s="5">
        <v>4</v>
      </c>
      <c r="G48" s="5">
        <f>4-0.4*5</f>
        <v>2</v>
      </c>
    </row>
    <row r="49" ht="57" customHeight="1" spans="1:7">
      <c r="A49" s="11"/>
      <c r="B49" s="5" t="s">
        <v>119</v>
      </c>
      <c r="C49" s="13">
        <v>0.4264</v>
      </c>
      <c r="D49" s="5"/>
      <c r="E49" s="13">
        <v>0.3552</v>
      </c>
      <c r="F49" s="5">
        <v>4</v>
      </c>
      <c r="G49" s="5">
        <v>4</v>
      </c>
    </row>
    <row r="50" ht="26.25" customHeight="1" spans="1:7">
      <c r="A50" s="5" t="s">
        <v>120</v>
      </c>
      <c r="B50" s="5"/>
      <c r="C50" s="5"/>
      <c r="D50" s="5"/>
      <c r="E50" s="5"/>
      <c r="F50" s="5">
        <f>F4+SUM(F10:F39)+SUM(F42:F46)+SUM(F48:F49)</f>
        <v>100</v>
      </c>
      <c r="G50" s="27">
        <f>ROUND(G4+SUM(G10:G39)+SUM(G42:G46)+SUM(G48:G49),2)</f>
        <v>96.03</v>
      </c>
    </row>
    <row r="51" spans="1:7">
      <c r="A51" s="14"/>
      <c r="B51" s="15"/>
      <c r="C51" s="15"/>
      <c r="D51" s="15"/>
      <c r="E51" s="28"/>
      <c r="F51" s="14"/>
      <c r="G51" s="14"/>
    </row>
    <row r="52" spans="1:7">
      <c r="A52" s="14"/>
      <c r="B52" s="15"/>
      <c r="C52" s="15"/>
      <c r="D52" s="15"/>
      <c r="E52" s="29"/>
      <c r="F52" s="14"/>
      <c r="G52" s="14"/>
    </row>
    <row r="53" spans="1:7">
      <c r="A53" s="14"/>
      <c r="B53" s="15"/>
      <c r="C53" s="15"/>
      <c r="D53" s="16"/>
      <c r="E53" s="30"/>
      <c r="F53" s="14"/>
      <c r="G53" s="14"/>
    </row>
    <row r="54" spans="1:7">
      <c r="A54" s="14"/>
      <c r="B54" s="15"/>
      <c r="C54" s="15"/>
      <c r="D54" s="15"/>
      <c r="E54" s="28"/>
      <c r="F54" s="14"/>
      <c r="G54" s="14"/>
    </row>
    <row r="55" spans="1:7">
      <c r="A55" s="14"/>
      <c r="B55" s="15"/>
      <c r="C55" s="15"/>
      <c r="D55" s="15"/>
      <c r="E55" s="14"/>
      <c r="F55" s="14"/>
      <c r="G55" s="14"/>
    </row>
    <row r="56" spans="1:7">
      <c r="A56" s="14"/>
      <c r="B56" s="15"/>
      <c r="C56" s="15"/>
      <c r="D56" s="15"/>
      <c r="E56" s="14"/>
      <c r="F56" s="14"/>
      <c r="G56" s="14"/>
    </row>
    <row r="57" spans="1:7">
      <c r="A57" s="14"/>
      <c r="B57" s="15"/>
      <c r="C57" s="15"/>
      <c r="D57" s="15"/>
      <c r="E57" s="14"/>
      <c r="F57" s="14"/>
      <c r="G57" s="14"/>
    </row>
    <row r="58" spans="1:7">
      <c r="A58" s="14"/>
      <c r="B58" s="15"/>
      <c r="C58" s="15"/>
      <c r="D58" s="15"/>
      <c r="E58" s="14"/>
      <c r="F58" s="14"/>
      <c r="G58" s="14"/>
    </row>
    <row r="59" spans="5:5">
      <c r="E59" s="19"/>
    </row>
  </sheetData>
  <mergeCells count="32">
    <mergeCell ref="A1:G1"/>
    <mergeCell ref="A2:G2"/>
    <mergeCell ref="A8:G8"/>
    <mergeCell ref="A40:G40"/>
    <mergeCell ref="C47:D47"/>
    <mergeCell ref="C48:D48"/>
    <mergeCell ref="C49:D49"/>
    <mergeCell ref="A50:E50"/>
    <mergeCell ref="A4:A7"/>
    <mergeCell ref="A10:A17"/>
    <mergeCell ref="A18:A28"/>
    <mergeCell ref="A29:A39"/>
    <mergeCell ref="A42:A49"/>
    <mergeCell ref="B10:B17"/>
    <mergeCell ref="B18:B28"/>
    <mergeCell ref="B29:B39"/>
    <mergeCell ref="B42:B44"/>
    <mergeCell ref="C10:C12"/>
    <mergeCell ref="C13:C15"/>
    <mergeCell ref="C16:C17"/>
    <mergeCell ref="C18:C19"/>
    <mergeCell ref="C20:C21"/>
    <mergeCell ref="C22:C23"/>
    <mergeCell ref="C24:C25"/>
    <mergeCell ref="C26:C28"/>
    <mergeCell ref="C29:C30"/>
    <mergeCell ref="C31:C32"/>
    <mergeCell ref="C33:C36"/>
    <mergeCell ref="C37:C38"/>
    <mergeCell ref="E5:E7"/>
    <mergeCell ref="F4:F7"/>
    <mergeCell ref="G4:G7"/>
  </mergeCells>
  <pageMargins left="0.55" right="0.235416666666667" top="0.354166666666667" bottom="0.354166666666667" header="0.297916666666667" footer="0.297916666666667"/>
  <pageSetup paperSize="9" scale="7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中景瑞晟审核组</dc:creator>
  <cp:lastModifiedBy>admin</cp:lastModifiedBy>
  <dcterms:created xsi:type="dcterms:W3CDTF">2025-05-08T21:25:00Z</dcterms:created>
  <dcterms:modified xsi:type="dcterms:W3CDTF">2025-08-29T09:48:19Z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03D5A8B586C74FCFA807A1A8BA1CD791_11</vt:lpwstr>
  </property>
  <property fmtid="{D5CDD505-2E9C-101B-9397-08002B2CF9AE}" pid="3" name="KSOProductBuildVer">
    <vt:lpwstr>2052-10.1.0.7448</vt:lpwstr>
  </property>
</Properties>
</file>