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mc:AlternateContent xmlns:mc="http://schemas.openxmlformats.org/markup-compatibility/2006">
    <mc:Choice Requires="x15">
      <x15ac:absPath xmlns:x15ac="http://schemas.microsoft.com/office/spreadsheetml/2010/11/ac" url="C:\Users\QAQ\Desktop\2024年部门决算公开-市财政局版\022北京市科学技术委员会\附件一、部门整体绩效评价报告\"/>
    </mc:Choice>
  </mc:AlternateContent>
  <xr:revisionPtr revIDLastSave="0" documentId="13_ncr:1_{7585660B-8105-463A-ACBC-1FDC0A1BF7C2}" xr6:coauthVersionLast="47" xr6:coauthVersionMax="47" xr10:uidLastSave="{00000000-0000-0000-0000-000000000000}"/>
  <bookViews>
    <workbookView xWindow="-90" yWindow="-90" windowWidth="19380" windowHeight="10260" xr2:uid="{00000000-000D-0000-FFFF-FFFF00000000}"/>
  </bookViews>
  <sheets>
    <sheet name="指标体系评分表" sheetId="1" r:id="rId1"/>
    <sheet name="Sheet2" sheetId="4" state="hidden" r:id="rId2"/>
  </sheets>
  <definedNames>
    <definedName name="_xlnm.Print_Area" localSheetId="0">指标体系评分表!$A$1:$G$39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9" i="1" l="1"/>
  <c r="F39" i="1"/>
  <c r="E37" i="1"/>
  <c r="C37" i="1"/>
  <c r="G27" i="1"/>
  <c r="G21" i="1"/>
  <c r="G17" i="1"/>
  <c r="G15" i="1"/>
  <c r="G10" i="1"/>
  <c r="G4" i="1"/>
  <c r="E4" i="1"/>
</calcChain>
</file>

<file path=xl/sharedStrings.xml><?xml version="1.0" encoding="utf-8"?>
<sst xmlns="http://schemas.openxmlformats.org/spreadsheetml/2006/main" count="172" uniqueCount="124">
  <si>
    <t>北京市科学技术委员会2024年度部门整体绩效评价指标体系评分表</t>
  </si>
  <si>
    <t>一、当年预算执行情况（20分）</t>
  </si>
  <si>
    <t>一级指标</t>
  </si>
  <si>
    <t>二级指标</t>
  </si>
  <si>
    <t>预算数（万元）</t>
  </si>
  <si>
    <t>执行数（万元）</t>
  </si>
  <si>
    <t>预算执行率</t>
  </si>
  <si>
    <t>分值</t>
  </si>
  <si>
    <t>自评
得分</t>
  </si>
  <si>
    <t>当年预算执行情况（20）</t>
  </si>
  <si>
    <t>资金总体</t>
  </si>
  <si>
    <t>基本支出</t>
  </si>
  <si>
    <t>--</t>
  </si>
  <si>
    <t>项目支出</t>
  </si>
  <si>
    <t>其他</t>
  </si>
  <si>
    <t>二、整体绩效目标实际情况（60分）</t>
  </si>
  <si>
    <t>三级指标</t>
  </si>
  <si>
    <t>指标值</t>
  </si>
  <si>
    <t>完成值</t>
  </si>
  <si>
    <t>得分</t>
  </si>
  <si>
    <t>整体绩效目标实现情况（60）</t>
  </si>
  <si>
    <t>产出
（30）</t>
  </si>
  <si>
    <t>国家战略科技力量培育（3）</t>
  </si>
  <si>
    <t>布局建设一批北京市重点实验室（北京市重点实验室纳入序列数量）≥28家</t>
  </si>
  <si>
    <t>围绕新一代信息技术、医药健康等重点领域布局认定首批132家北京市重点实验室。</t>
  </si>
  <si>
    <t>新型研发机构建设（8）</t>
  </si>
  <si>
    <t>支持世界一流新型研发机构建设＝8家</t>
  </si>
  <si>
    <t>支持10家世界一流新型研发机构建设。</t>
  </si>
  <si>
    <t>新型研发机构引进/培养人才数量≥188人</t>
  </si>
  <si>
    <t>新型研发机构引进/培养人才数量331人。</t>
  </si>
  <si>
    <t>在人工智能、医药领域和微纳能源等领域取得突破关键技术、研发关键创新产品数量≥53项</t>
  </si>
  <si>
    <t>支持在京国家实验室承担国家科技重大专项，实验室申请专利超450项，高压大容量IGCT器件技术、灵活燃煤发电技术等在京转化落地。在人工智能、医药领域和微纳能源等领域取得关键技术突破、研发关键创新产品数73项。</t>
  </si>
  <si>
    <t>北京市科技成果转化（3）</t>
  </si>
  <si>
    <t>重大科学设施平台承接国家级科技项目≥10个</t>
  </si>
  <si>
    <t>依托怀柔科学城子午工程、地球数值模拟装置、综合极端条件实验装置等重大设施平台，承接国家级科技项目12个。</t>
  </si>
  <si>
    <t>成果应用示范（2）</t>
  </si>
  <si>
    <t>食品安全技术、城市科技与精细化管理和碳减排、碳中和科技支撑等方面支持立项项目（课题）数量≥52项</t>
  </si>
  <si>
    <t>城市科技与精细化管理和碳减排、碳中和科技支撑等方面支持立项项目19项。</t>
  </si>
  <si>
    <t>科技人才队伍建设（6）</t>
  </si>
  <si>
    <t>选拔支持科技新星≥160名</t>
  </si>
  <si>
    <t>选拔科技新星163人，其中创新新星154名、创业新星9名；交叉合作课题94个。</t>
  </si>
  <si>
    <t>科学家创业CEO特训≥80人</t>
  </si>
  <si>
    <t>有科学家创业CEO人才池50人。仍在持续招生中。</t>
  </si>
  <si>
    <t>科学技术奖励人物奖提名数≥80人次</t>
  </si>
  <si>
    <t>完成2023年度奖励提名和评审奖励工作，其中人物奖提名152人，在基础研究、原始创新、关键核心技术突破等方面奖励了一批优秀的科技成果和出色的科技人才。</t>
  </si>
  <si>
    <t>高精尖产业技术创新（4）</t>
  </si>
  <si>
    <t>新增创新医疗器械产品和创新药数量≥10项</t>
  </si>
  <si>
    <t>医药创新品种及平台培育支持新产品、新材料等数量69项。</t>
  </si>
  <si>
    <t>围绕人工智能、医药健康、前沿新材料智能制造和机器人等关键核心重点领域支持立项项目（课题）数量≥87项</t>
  </si>
  <si>
    <t>围绕人工智能、医药健康、前沿新材料智能制造和机器人等关键核心重点领域支持立项项目（课题）138项。</t>
  </si>
  <si>
    <t>科学技术普及和宣传（2）</t>
  </si>
  <si>
    <t>举办各类科普主题活动≥120次</t>
  </si>
  <si>
    <t>举办各类科普主题活动114次。</t>
  </si>
  <si>
    <t>政策法规研究（2）</t>
  </si>
  <si>
    <t>研究形成战略咨询建议成果，并以专报上报市领导不少于10篇</t>
  </si>
  <si>
    <t>通过战略研究、专题咨询、科学对话等形式形成了一批高质量决策咨询成果，为北京国际科技创新中心建设提供了重要智力支撑。组织实施战略咨询课题14项，形成战略咨询专报23篇，策划组织年度和特色系列活动4场次。</t>
  </si>
  <si>
    <t>效果
（30）</t>
  </si>
  <si>
    <t>社会效益（15）</t>
  </si>
  <si>
    <t>智能与网联车关键技术培育、智能制造与机器人技术创新等方面应用示范与推广数量≥4项</t>
  </si>
  <si>
    <t>智能与网联车关键技术培育、智能制造与机器人技术创新等方面应用示范与推广8项。</t>
  </si>
  <si>
    <t>新型研发机构中，与高校院所、企业等开展科研、产业推进合作的数量≥5项</t>
  </si>
  <si>
    <t>新型研发机构中，与高校院所、企业等开展科研、产业推进合作数量44项。</t>
  </si>
  <si>
    <t>市自然基金支持项目发表高水平论文数量大于700篇，市自然科学基金引导和调动科研人员（含研究生）数量大于5万人</t>
  </si>
  <si>
    <t>市自然基金支持项目发表高水平论文数量2259篇，市自然科学基金引导和调动科研人员（含研究生）数量98694人。</t>
  </si>
  <si>
    <t>经济效益（10）</t>
  </si>
  <si>
    <t>新一代信息技术、医药健康、新材料等关键核心技术领域带动社会资本投入≥7.5亿元</t>
  </si>
  <si>
    <t>在新一代信息技术、医药健康、智能网联汽车和科技服务业等4个领域有效支撑了园区主导产业集聚发展，显著增强共性技术研发供给与开放服务能力，产业辐射带动能力持续提升。带动社会资本投入14.9225亿元。</t>
  </si>
  <si>
    <t>支持科技服务机构收入增加≥60亿元</t>
  </si>
  <si>
    <t>支持的科技服务企业收入增加255.9亿元。</t>
  </si>
  <si>
    <t>服务对象满意度
（5）</t>
  </si>
  <si>
    <t>年度绩效考评结果</t>
  </si>
  <si>
    <t>2024年度绩效考评等次为“ 优秀 ”。</t>
  </si>
  <si>
    <t>三、预算管理情况（20分）</t>
  </si>
  <si>
    <t>预算管理情况
（20）</t>
  </si>
  <si>
    <t>财务管理（4)</t>
  </si>
  <si>
    <t>财务管理制度健全性（1）</t>
  </si>
  <si>
    <t>健全、完整、合规</t>
  </si>
  <si>
    <t>资金使用合规性和安全性（2）</t>
  </si>
  <si>
    <t>合规、安全</t>
  </si>
  <si>
    <t>会计基础信息完善性（1）</t>
  </si>
  <si>
    <t>完整、准确</t>
  </si>
  <si>
    <t>资产管理（4）</t>
  </si>
  <si>
    <t>资产管理规范性
（4）</t>
  </si>
  <si>
    <t>规范</t>
  </si>
  <si>
    <t>绩效管理（4）</t>
  </si>
  <si>
    <t>绩效管理情况
（4）</t>
  </si>
  <si>
    <t>及时、有效</t>
  </si>
  <si>
    <t>2022年</t>
  </si>
  <si>
    <t>2024年</t>
  </si>
  <si>
    <t>结转结余率（4）</t>
  </si>
  <si>
    <t>部门预决算差异率
（4）</t>
  </si>
  <si>
    <t>-</t>
  </si>
  <si>
    <t>合计</t>
  </si>
  <si>
    <t>对应处室</t>
  </si>
  <si>
    <t>对应项目</t>
  </si>
  <si>
    <t>数量指标</t>
  </si>
  <si>
    <t>数量</t>
  </si>
  <si>
    <t>单位</t>
  </si>
  <si>
    <t>类别</t>
  </si>
  <si>
    <t>信息处</t>
  </si>
  <si>
    <t>北京智源人工智能研究院建设</t>
  </si>
  <si>
    <t>开展生命模拟领域研究，突破高精度模拟仿真等关键技术数量 ≥ 2 项</t>
  </si>
  <si>
    <t>项</t>
  </si>
  <si>
    <t>新型研发机构建设</t>
  </si>
  <si>
    <t>开展多模态交互、具身智能研究，突破时限持续学习、室内寻物导航等关键技术数量 ≥ 4 项</t>
  </si>
  <si>
    <t>技术平台建设和生态搭建数量 ≥ 2 个</t>
  </si>
  <si>
    <t>个</t>
  </si>
  <si>
    <t>北京数原数字化城市研究中心</t>
  </si>
  <si>
    <t>基于城市感知和城市元宇宙的技术成果，开展试点验证的数量 ≥  2 个</t>
  </si>
  <si>
    <t>医药处</t>
  </si>
  <si>
    <t>北京脑科学与类脑研究所</t>
  </si>
  <si>
    <t>技术平台服务 ＝  10 个</t>
  </si>
  <si>
    <t>北京干细胞与再生医学研究院</t>
  </si>
  <si>
    <t>建设高水平交叉技术研究平台 ＝  1 个</t>
  </si>
  <si>
    <t>联影集团在京发展建设</t>
  </si>
  <si>
    <t>关键核心技术/共性技术突破数量 ≥  2 项</t>
  </si>
  <si>
    <t>技术平台建设和生态搭建数量 ≥  2 项</t>
  </si>
  <si>
    <t>材制处</t>
  </si>
  <si>
    <t>北京纳米能源与系统研究所</t>
  </si>
  <si>
    <t>在微纳能源、自驱动传感、可穿戴电子设备、压电电子学等领域取得关键核心技术突破 ≥  9 项</t>
  </si>
  <si>
    <t>北京石墨烯研究院建设</t>
  </si>
  <si>
    <t>关键核心技术突破数量 ≥  3 个</t>
  </si>
  <si>
    <t>腾盛博药药物研发中心建设（资金配套）</t>
  </si>
  <si>
    <t>开展关键创新产品研发数量 ≥  10 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</si>
</sst>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 #,##0.00_ ;_ * \-#,##0.00_ ;_ * &quot;-&quot;??_ ;_ @_ "/>
    <numFmt numFmtId="178" formatCode="0.00_ "/>
    <numFmt numFmtId="179" formatCode="_ * #,##0.00_ ;_ * \-#,##0.00_ ;_ * &quot;-&quot;??.0_ ;_ @_ "/>
  </numFmts>
  <fonts count="12">
    <font>
      <sz val="11"/>
      <color theme="1"/>
      <name val="宋体"/>
      <charset val="134"/>
      <scheme val="minor"/>
    </font>
    <font>
      <b/>
      <sz val="10"/>
      <color theme="1"/>
      <name val="宋体"/>
      <charset val="134"/>
      <scheme val="minor"/>
    </font>
    <font>
      <b/>
      <sz val="10"/>
      <name val="宋体"/>
      <charset val="134"/>
    </font>
    <font>
      <sz val="11"/>
      <color theme="1"/>
      <name val="宋体"/>
      <charset val="134"/>
    </font>
    <font>
      <sz val="11"/>
      <name val="宋体"/>
      <charset val="134"/>
    </font>
    <font>
      <sz val="11"/>
      <name val="宋体"/>
      <charset val="134"/>
      <scheme val="minor"/>
    </font>
    <font>
      <sz val="18"/>
      <name val="方正小标宋简体"/>
      <charset val="134"/>
    </font>
    <font>
      <sz val="10"/>
      <name val="宋体"/>
      <family val="3"/>
      <charset val="134"/>
      <scheme val="major"/>
    </font>
    <font>
      <sz val="11"/>
      <color rgb="FFFF0000"/>
      <name val="宋体"/>
      <family val="3"/>
      <charset val="134"/>
      <scheme val="minor"/>
    </font>
    <font>
      <sz val="10"/>
      <name val="宋体"/>
      <family val="3"/>
      <charset val="134"/>
      <scheme val="minor"/>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43" fontId="10" fillId="0" borderId="0" applyFont="0" applyFill="0" applyBorder="0" applyAlignment="0" applyProtection="0">
      <alignment vertical="center"/>
    </xf>
    <xf numFmtId="9" fontId="10" fillId="0" borderId="0" applyFont="0" applyFill="0" applyBorder="0" applyAlignment="0" applyProtection="0">
      <alignment vertical="center"/>
    </xf>
    <xf numFmtId="0" fontId="4" fillId="0" borderId="0">
      <alignment vertical="center"/>
    </xf>
  </cellStyleXfs>
  <cellXfs count="39">
    <xf numFmtId="0" fontId="0" fillId="0" borderId="0" xfId="0">
      <alignment vertical="center"/>
    </xf>
    <xf numFmtId="0" fontId="1" fillId="0" borderId="0" xfId="0" applyFont="1">
      <alignment vertical="center"/>
    </xf>
    <xf numFmtId="0" fontId="1" fillId="0" borderId="1" xfId="0" applyFont="1" applyBorder="1" applyAlignment="1">
      <alignment horizontal="center" vertical="center"/>
    </xf>
    <xf numFmtId="178"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lignment vertical="center"/>
    </xf>
    <xf numFmtId="0" fontId="4" fillId="2" borderId="1" xfId="0" applyFont="1" applyFill="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0" xfId="0" applyFont="1" applyAlignment="1">
      <alignment horizontal="center" vertical="center"/>
    </xf>
    <xf numFmtId="0" fontId="5" fillId="0" borderId="0" xfId="0" applyFont="1">
      <alignment vertical="center"/>
    </xf>
    <xf numFmtId="0" fontId="7" fillId="0" borderId="1" xfId="0" applyFont="1" applyBorder="1" applyAlignment="1">
      <alignment horizontal="center" vertical="center" wrapText="1"/>
    </xf>
    <xf numFmtId="0" fontId="8" fillId="0" borderId="0" xfId="0" applyFont="1">
      <alignment vertical="center"/>
    </xf>
    <xf numFmtId="179" fontId="7" fillId="0" borderId="1" xfId="1" applyNumberFormat="1" applyFont="1" applyFill="1" applyBorder="1" applyAlignment="1">
      <alignment vertical="center" wrapText="1"/>
    </xf>
    <xf numFmtId="179" fontId="7" fillId="0" borderId="1" xfId="0" applyNumberFormat="1" applyFont="1" applyBorder="1" applyAlignment="1">
      <alignment vertical="center" wrapText="1"/>
    </xf>
    <xf numFmtId="10" fontId="7" fillId="0" borderId="1" xfId="0" applyNumberFormat="1"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49" fontId="7" fillId="0" borderId="1" xfId="0" applyNumberFormat="1" applyFont="1" applyBorder="1" applyAlignment="1">
      <alignment vertical="center" wrapText="1"/>
    </xf>
    <xf numFmtId="178" fontId="7" fillId="0" borderId="1" xfId="0" applyNumberFormat="1" applyFont="1" applyBorder="1" applyAlignment="1">
      <alignment horizontal="center" vertical="center" wrapText="1"/>
    </xf>
    <xf numFmtId="49" fontId="7" fillId="0" borderId="1" xfId="3" applyNumberFormat="1" applyFont="1" applyBorder="1" applyAlignment="1">
      <alignment horizontal="left" vertical="center" wrapText="1"/>
    </xf>
    <xf numFmtId="49" fontId="7" fillId="0" borderId="1" xfId="3" applyNumberFormat="1" applyFont="1" applyBorder="1" applyAlignment="1">
      <alignment vertical="center" wrapText="1"/>
    </xf>
    <xf numFmtId="0" fontId="7" fillId="0" borderId="1" xfId="0" applyFont="1" applyBorder="1" applyAlignment="1">
      <alignment vertical="center" wrapText="1"/>
    </xf>
    <xf numFmtId="10" fontId="7" fillId="0" borderId="1" xfId="0" applyNumberFormat="1" applyFont="1" applyBorder="1" applyAlignment="1">
      <alignment horizontal="center" vertical="center" wrapText="1"/>
    </xf>
    <xf numFmtId="0" fontId="9" fillId="0" borderId="0" xfId="0" applyFont="1" applyAlignment="1">
      <alignment vertical="center" wrapText="1"/>
    </xf>
    <xf numFmtId="0" fontId="6" fillId="0" borderId="0" xfId="0" applyFont="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center" vertical="center" wrapText="1"/>
    </xf>
    <xf numFmtId="10" fontId="7" fillId="0" borderId="1" xfId="0" applyNumberFormat="1" applyFont="1" applyBorder="1" applyAlignment="1">
      <alignment horizontal="center" vertical="center" wrapText="1"/>
    </xf>
    <xf numFmtId="10" fontId="7" fillId="0" borderId="1" xfId="2" applyNumberFormat="1" applyFont="1" applyFill="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quotePrefix="1" applyFont="1" applyBorder="1" applyAlignment="1">
      <alignment horizontal="right" vertical="center" wrapText="1"/>
    </xf>
    <xf numFmtId="0" fontId="7" fillId="0" borderId="1" xfId="0" applyFont="1" applyBorder="1" applyAlignment="1">
      <alignment horizontal="right" vertical="center" wrapText="1"/>
    </xf>
  </cellXfs>
  <cellStyles count="4">
    <cellStyle name="百分比" xfId="2" builtinId="5"/>
    <cellStyle name="常规" xfId="0" builtinId="0"/>
    <cellStyle name="常规 3" xfId="3" xr:uid="{00000000-0005-0000-0000-000031000000}"/>
    <cellStyle name="千位分隔" xfId="1" builtinId="3"/>
  </cellStyles>
  <dxfs count="18">
    <dxf>
      <font>
        <b val="0"/>
        <i val="0"/>
        <strike val="0"/>
        <u val="none"/>
        <sz val="12"/>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xr9:uid="{267968C8-6FFD-4C36-ACC1-9EA1FD1885CA}">
      <tableStyleElement type="headerRow" dxfId="10"/>
      <tableStyleElement type="totalRow" dxfId="9"/>
      <tableStyleElement type="firstRowStripe" dxfId="8"/>
      <tableStyleElement type="firstColumnStripe" dxfId="7"/>
      <tableStyleElement type="firstSubtotalRow" dxfId="6"/>
      <tableStyleElement type="secondSubtotalRow" dxfId="5"/>
      <tableStyleElement type="firstRowSubheading" dxfId="4"/>
      <tableStyleElement type="secondRowSubheading" dxfId="3"/>
      <tableStyleElement type="pageFieldLabels" dxfId="2"/>
      <tableStyleElement type="pageFieldValues" dxfId="1"/>
    </tableStyle>
  </tableStyles>
  <colors>
    <mruColors>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www.wps.cn/officeDocument/2021/sharedlinks" Target="NUL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40"/>
  <sheetViews>
    <sheetView tabSelected="1" view="pageBreakPreview" topLeftCell="A25" zoomScaleNormal="100" workbookViewId="0">
      <selection activeCell="E27" sqref="E27"/>
    </sheetView>
  </sheetViews>
  <sheetFormatPr defaultColWidth="9" defaultRowHeight="13.25"/>
  <cols>
    <col min="1" max="1" width="8.2265625" style="11" customWidth="1"/>
    <col min="2" max="2" width="9" style="11" customWidth="1"/>
    <col min="3" max="3" width="17" style="11" customWidth="1"/>
    <col min="4" max="4" width="30.2265625" style="11" customWidth="1"/>
    <col min="5" max="5" width="65.86328125" style="11" customWidth="1"/>
    <col min="6" max="6" width="5.86328125" style="11" customWidth="1"/>
    <col min="7" max="7" width="7.5" style="11" customWidth="1"/>
    <col min="8" max="8" width="12.86328125" style="11"/>
    <col min="9" max="16384" width="9" style="11"/>
  </cols>
  <sheetData>
    <row r="1" spans="1:8" ht="22.25">
      <c r="A1" s="26" t="s">
        <v>0</v>
      </c>
      <c r="B1" s="26"/>
      <c r="C1" s="26"/>
      <c r="D1" s="26"/>
      <c r="E1" s="26"/>
      <c r="F1" s="26"/>
      <c r="G1" s="26"/>
    </row>
    <row r="2" spans="1:8" s="10" customFormat="1" ht="24.95" customHeight="1">
      <c r="A2" s="27" t="s">
        <v>1</v>
      </c>
      <c r="B2" s="27"/>
      <c r="C2" s="27"/>
      <c r="D2" s="27"/>
      <c r="E2" s="27"/>
      <c r="F2" s="27"/>
      <c r="G2" s="27"/>
    </row>
    <row r="3" spans="1:8" ht="30.75" customHeight="1">
      <c r="A3" s="12" t="s">
        <v>2</v>
      </c>
      <c r="B3" s="12" t="s">
        <v>3</v>
      </c>
      <c r="C3" s="12" t="s">
        <v>4</v>
      </c>
      <c r="D3" s="12" t="s">
        <v>5</v>
      </c>
      <c r="E3" s="12" t="s">
        <v>6</v>
      </c>
      <c r="F3" s="12" t="s">
        <v>7</v>
      </c>
      <c r="G3" s="12" t="s">
        <v>8</v>
      </c>
      <c r="H3" s="13"/>
    </row>
    <row r="4" spans="1:8" ht="56.15" customHeight="1">
      <c r="A4" s="28" t="s">
        <v>9</v>
      </c>
      <c r="B4" s="12" t="s">
        <v>10</v>
      </c>
      <c r="C4" s="14">
        <v>1291557.3899999999</v>
      </c>
      <c r="D4" s="15">
        <v>1092812.3600000001</v>
      </c>
      <c r="E4" s="16">
        <f>D4/C4</f>
        <v>0.84611986154173202</v>
      </c>
      <c r="F4" s="28">
        <v>20</v>
      </c>
      <c r="G4" s="28">
        <f>ROUND(F4*E4,2)</f>
        <v>16.920000000000002</v>
      </c>
    </row>
    <row r="5" spans="1:8" ht="29.15" customHeight="1">
      <c r="A5" s="28"/>
      <c r="B5" s="12" t="s">
        <v>11</v>
      </c>
      <c r="C5" s="14">
        <v>33610.062704999997</v>
      </c>
      <c r="D5" s="14">
        <v>26800.828492000001</v>
      </c>
      <c r="E5" s="37" t="s">
        <v>12</v>
      </c>
      <c r="F5" s="28"/>
      <c r="G5" s="28"/>
    </row>
    <row r="6" spans="1:8" ht="35.15" customHeight="1">
      <c r="A6" s="28"/>
      <c r="B6" s="12" t="s">
        <v>13</v>
      </c>
      <c r="C6" s="14">
        <v>1254783.9494159999</v>
      </c>
      <c r="D6" s="14">
        <v>1062849.6468539999</v>
      </c>
      <c r="E6" s="38"/>
      <c r="F6" s="28"/>
      <c r="G6" s="28"/>
    </row>
    <row r="7" spans="1:8" ht="30" customHeight="1">
      <c r="A7" s="28"/>
      <c r="B7" s="12" t="s">
        <v>14</v>
      </c>
      <c r="C7" s="15">
        <v>3163.3787550000002</v>
      </c>
      <c r="D7" s="15">
        <v>3161.8881470000001</v>
      </c>
      <c r="E7" s="38"/>
      <c r="F7" s="28"/>
      <c r="G7" s="28"/>
    </row>
    <row r="8" spans="1:8" ht="21" customHeight="1">
      <c r="A8" s="27" t="s">
        <v>15</v>
      </c>
      <c r="B8" s="27"/>
      <c r="C8" s="27"/>
      <c r="D8" s="27"/>
      <c r="E8" s="27"/>
      <c r="F8" s="27"/>
      <c r="G8" s="27"/>
    </row>
    <row r="9" spans="1:8" ht="27.95" customHeight="1">
      <c r="A9" s="12" t="s">
        <v>2</v>
      </c>
      <c r="B9" s="12" t="s">
        <v>3</v>
      </c>
      <c r="C9" s="12" t="s">
        <v>16</v>
      </c>
      <c r="D9" s="12" t="s">
        <v>17</v>
      </c>
      <c r="E9" s="12" t="s">
        <v>18</v>
      </c>
      <c r="F9" s="12" t="s">
        <v>7</v>
      </c>
      <c r="G9" s="12" t="s">
        <v>19</v>
      </c>
    </row>
    <row r="10" spans="1:8" ht="47.15" customHeight="1">
      <c r="A10" s="34" t="s">
        <v>20</v>
      </c>
      <c r="B10" s="34" t="s">
        <v>21</v>
      </c>
      <c r="C10" s="12" t="s">
        <v>22</v>
      </c>
      <c r="D10" s="17" t="s">
        <v>23</v>
      </c>
      <c r="E10" s="17" t="s">
        <v>24</v>
      </c>
      <c r="F10" s="18">
        <v>3</v>
      </c>
      <c r="G10" s="12">
        <f>3*0.8</f>
        <v>2.4</v>
      </c>
    </row>
    <row r="11" spans="1:8" ht="33.950000000000003" customHeight="1">
      <c r="A11" s="35"/>
      <c r="B11" s="35"/>
      <c r="C11" s="28" t="s">
        <v>25</v>
      </c>
      <c r="D11" s="19" t="s">
        <v>26</v>
      </c>
      <c r="E11" s="17" t="s">
        <v>27</v>
      </c>
      <c r="F11" s="18">
        <v>3</v>
      </c>
      <c r="G11" s="12">
        <v>3</v>
      </c>
    </row>
    <row r="12" spans="1:8" ht="33.950000000000003" customHeight="1">
      <c r="A12" s="35"/>
      <c r="B12" s="35"/>
      <c r="C12" s="28"/>
      <c r="D12" s="19" t="s">
        <v>28</v>
      </c>
      <c r="E12" s="17" t="s">
        <v>29</v>
      </c>
      <c r="F12" s="18">
        <v>2</v>
      </c>
      <c r="G12" s="12">
        <v>2</v>
      </c>
    </row>
    <row r="13" spans="1:8" ht="60.95" customHeight="1">
      <c r="A13" s="35"/>
      <c r="B13" s="35"/>
      <c r="C13" s="28"/>
      <c r="D13" s="19" t="s">
        <v>30</v>
      </c>
      <c r="E13" s="17" t="s">
        <v>31</v>
      </c>
      <c r="F13" s="18">
        <v>3</v>
      </c>
      <c r="G13" s="12">
        <v>3</v>
      </c>
    </row>
    <row r="14" spans="1:8" ht="44.15" customHeight="1">
      <c r="A14" s="35"/>
      <c r="B14" s="35"/>
      <c r="C14" s="12" t="s">
        <v>32</v>
      </c>
      <c r="D14" s="19" t="s">
        <v>33</v>
      </c>
      <c r="E14" s="17" t="s">
        <v>34</v>
      </c>
      <c r="F14" s="12">
        <v>3</v>
      </c>
      <c r="G14" s="12">
        <v>3</v>
      </c>
    </row>
    <row r="15" spans="1:8" ht="53.15" customHeight="1">
      <c r="A15" s="35"/>
      <c r="B15" s="35"/>
      <c r="C15" s="12" t="s">
        <v>35</v>
      </c>
      <c r="D15" s="19" t="s">
        <v>36</v>
      </c>
      <c r="E15" s="17" t="s">
        <v>37</v>
      </c>
      <c r="F15" s="12">
        <v>2</v>
      </c>
      <c r="G15" s="20">
        <f>ROUND(19/52*2,2)</f>
        <v>0.73</v>
      </c>
    </row>
    <row r="16" spans="1:8" ht="33.950000000000003" customHeight="1">
      <c r="A16" s="35"/>
      <c r="B16" s="35"/>
      <c r="C16" s="28" t="s">
        <v>38</v>
      </c>
      <c r="D16" s="19" t="s">
        <v>39</v>
      </c>
      <c r="E16" s="17" t="s">
        <v>40</v>
      </c>
      <c r="F16" s="18">
        <v>2</v>
      </c>
      <c r="G16" s="18">
        <v>2</v>
      </c>
    </row>
    <row r="17" spans="1:7" ht="33.950000000000003" customHeight="1">
      <c r="A17" s="35"/>
      <c r="B17" s="35"/>
      <c r="C17" s="28"/>
      <c r="D17" s="19" t="s">
        <v>41</v>
      </c>
      <c r="E17" s="17" t="s">
        <v>42</v>
      </c>
      <c r="F17" s="18">
        <v>2</v>
      </c>
      <c r="G17" s="18">
        <f>50/80*2</f>
        <v>1.25</v>
      </c>
    </row>
    <row r="18" spans="1:7" ht="50.15" customHeight="1">
      <c r="A18" s="35"/>
      <c r="B18" s="35"/>
      <c r="C18" s="28"/>
      <c r="D18" s="19" t="s">
        <v>43</v>
      </c>
      <c r="E18" s="17" t="s">
        <v>44</v>
      </c>
      <c r="F18" s="18">
        <v>2</v>
      </c>
      <c r="G18" s="18">
        <v>2</v>
      </c>
    </row>
    <row r="19" spans="1:7" ht="24.5">
      <c r="A19" s="35"/>
      <c r="B19" s="35"/>
      <c r="C19" s="28" t="s">
        <v>45</v>
      </c>
      <c r="D19" s="19" t="s">
        <v>46</v>
      </c>
      <c r="E19" s="17" t="s">
        <v>47</v>
      </c>
      <c r="F19" s="18">
        <v>2</v>
      </c>
      <c r="G19" s="18">
        <v>1.4</v>
      </c>
    </row>
    <row r="20" spans="1:7" ht="60" customHeight="1">
      <c r="A20" s="35"/>
      <c r="B20" s="35"/>
      <c r="C20" s="28"/>
      <c r="D20" s="19" t="s">
        <v>48</v>
      </c>
      <c r="E20" s="17" t="s">
        <v>49</v>
      </c>
      <c r="F20" s="18">
        <v>2</v>
      </c>
      <c r="G20" s="18">
        <v>2</v>
      </c>
    </row>
    <row r="21" spans="1:7" ht="24.5">
      <c r="A21" s="35"/>
      <c r="B21" s="35"/>
      <c r="C21" s="12" t="s">
        <v>50</v>
      </c>
      <c r="D21" s="21" t="s">
        <v>51</v>
      </c>
      <c r="E21" s="17" t="s">
        <v>52</v>
      </c>
      <c r="F21" s="18">
        <v>2</v>
      </c>
      <c r="G21" s="18">
        <f>114/120*2</f>
        <v>1.9</v>
      </c>
    </row>
    <row r="22" spans="1:7" ht="55.5" customHeight="1">
      <c r="A22" s="35"/>
      <c r="B22" s="36"/>
      <c r="C22" s="12" t="s">
        <v>53</v>
      </c>
      <c r="D22" s="22" t="s">
        <v>54</v>
      </c>
      <c r="E22" s="17" t="s">
        <v>55</v>
      </c>
      <c r="F22" s="18">
        <v>2</v>
      </c>
      <c r="G22" s="18">
        <v>2</v>
      </c>
    </row>
    <row r="23" spans="1:7" ht="54.95" customHeight="1">
      <c r="A23" s="35"/>
      <c r="B23" s="28" t="s">
        <v>56</v>
      </c>
      <c r="C23" s="34" t="s">
        <v>57</v>
      </c>
      <c r="D23" s="23" t="s">
        <v>58</v>
      </c>
      <c r="E23" s="23" t="s">
        <v>59</v>
      </c>
      <c r="F23" s="18">
        <v>5</v>
      </c>
      <c r="G23" s="18">
        <v>5</v>
      </c>
    </row>
    <row r="24" spans="1:7" ht="50.15" customHeight="1">
      <c r="A24" s="35"/>
      <c r="B24" s="28"/>
      <c r="C24" s="35"/>
      <c r="D24" s="23" t="s">
        <v>60</v>
      </c>
      <c r="E24" s="23" t="s">
        <v>61</v>
      </c>
      <c r="F24" s="18">
        <v>5</v>
      </c>
      <c r="G24" s="18">
        <v>3.5</v>
      </c>
    </row>
    <row r="25" spans="1:7" ht="60" customHeight="1">
      <c r="A25" s="35"/>
      <c r="B25" s="28"/>
      <c r="C25" s="35"/>
      <c r="D25" s="23" t="s">
        <v>62</v>
      </c>
      <c r="E25" s="23" t="s">
        <v>63</v>
      </c>
      <c r="F25" s="18">
        <v>5</v>
      </c>
      <c r="G25" s="18">
        <v>4.5</v>
      </c>
    </row>
    <row r="26" spans="1:7" ht="60" customHeight="1">
      <c r="A26" s="35"/>
      <c r="B26" s="28"/>
      <c r="C26" s="34" t="s">
        <v>64</v>
      </c>
      <c r="D26" s="23" t="s">
        <v>65</v>
      </c>
      <c r="E26" s="23" t="s">
        <v>66</v>
      </c>
      <c r="F26" s="12">
        <v>5</v>
      </c>
      <c r="G26" s="12">
        <v>5</v>
      </c>
    </row>
    <row r="27" spans="1:7" ht="36.950000000000003" customHeight="1">
      <c r="A27" s="35"/>
      <c r="B27" s="28"/>
      <c r="C27" s="36"/>
      <c r="D27" s="23" t="s">
        <v>67</v>
      </c>
      <c r="E27" s="23" t="s">
        <v>68</v>
      </c>
      <c r="F27" s="12">
        <v>5</v>
      </c>
      <c r="G27" s="12">
        <f>5*0.8</f>
        <v>4</v>
      </c>
    </row>
    <row r="28" spans="1:7" ht="42.95" customHeight="1">
      <c r="A28" s="36"/>
      <c r="B28" s="28"/>
      <c r="C28" s="12" t="s">
        <v>69</v>
      </c>
      <c r="D28" s="23" t="s">
        <v>70</v>
      </c>
      <c r="E28" s="23" t="s">
        <v>71</v>
      </c>
      <c r="F28" s="18">
        <v>5</v>
      </c>
      <c r="G28" s="12">
        <v>5</v>
      </c>
    </row>
    <row r="29" spans="1:7" ht="24.95" customHeight="1">
      <c r="A29" s="27" t="s">
        <v>72</v>
      </c>
      <c r="B29" s="27"/>
      <c r="C29" s="27"/>
      <c r="D29" s="27"/>
      <c r="E29" s="27"/>
      <c r="F29" s="27"/>
      <c r="G29" s="27"/>
    </row>
    <row r="30" spans="1:7" ht="34.5" customHeight="1">
      <c r="A30" s="12" t="s">
        <v>2</v>
      </c>
      <c r="B30" s="12" t="s">
        <v>3</v>
      </c>
      <c r="C30" s="12" t="s">
        <v>16</v>
      </c>
      <c r="D30" s="12" t="s">
        <v>17</v>
      </c>
      <c r="E30" s="12" t="s">
        <v>18</v>
      </c>
      <c r="F30" s="12" t="s">
        <v>7</v>
      </c>
      <c r="G30" s="12" t="s">
        <v>19</v>
      </c>
    </row>
    <row r="31" spans="1:7" ht="24.5">
      <c r="A31" s="34" t="s">
        <v>73</v>
      </c>
      <c r="B31" s="28" t="s">
        <v>74</v>
      </c>
      <c r="C31" s="12" t="s">
        <v>75</v>
      </c>
      <c r="D31" s="23" t="s">
        <v>76</v>
      </c>
      <c r="E31" s="23" t="s">
        <v>76</v>
      </c>
      <c r="F31" s="12">
        <v>1</v>
      </c>
      <c r="G31" s="12">
        <v>1</v>
      </c>
    </row>
    <row r="32" spans="1:7" ht="24.5">
      <c r="A32" s="35"/>
      <c r="B32" s="28"/>
      <c r="C32" s="12" t="s">
        <v>77</v>
      </c>
      <c r="D32" s="23" t="s">
        <v>78</v>
      </c>
      <c r="E32" s="23" t="s">
        <v>78</v>
      </c>
      <c r="F32" s="12">
        <v>2</v>
      </c>
      <c r="G32" s="12">
        <v>2</v>
      </c>
    </row>
    <row r="33" spans="1:7" ht="69.95" customHeight="1">
      <c r="A33" s="35"/>
      <c r="B33" s="28"/>
      <c r="C33" s="12" t="s">
        <v>79</v>
      </c>
      <c r="D33" s="23" t="s">
        <v>80</v>
      </c>
      <c r="E33" s="23" t="s">
        <v>80</v>
      </c>
      <c r="F33" s="12">
        <v>1</v>
      </c>
      <c r="G33" s="12">
        <v>1</v>
      </c>
    </row>
    <row r="34" spans="1:7" ht="132.94999999999999" customHeight="1">
      <c r="A34" s="35"/>
      <c r="B34" s="12" t="s">
        <v>81</v>
      </c>
      <c r="C34" s="12" t="s">
        <v>82</v>
      </c>
      <c r="D34" s="23" t="s">
        <v>83</v>
      </c>
      <c r="E34" s="23" t="s">
        <v>83</v>
      </c>
      <c r="F34" s="12">
        <v>4</v>
      </c>
      <c r="G34" s="12">
        <v>4</v>
      </c>
    </row>
    <row r="35" spans="1:7" ht="74.150000000000006" customHeight="1">
      <c r="A35" s="35"/>
      <c r="B35" s="12" t="s">
        <v>84</v>
      </c>
      <c r="C35" s="12" t="s">
        <v>85</v>
      </c>
      <c r="D35" s="23" t="s">
        <v>86</v>
      </c>
      <c r="E35" s="23" t="s">
        <v>86</v>
      </c>
      <c r="F35" s="12">
        <v>4</v>
      </c>
      <c r="G35" s="12">
        <v>4</v>
      </c>
    </row>
    <row r="36" spans="1:7" ht="27" customHeight="1">
      <c r="A36" s="35"/>
      <c r="B36" s="12" t="s">
        <v>3</v>
      </c>
      <c r="C36" s="28" t="s">
        <v>87</v>
      </c>
      <c r="D36" s="28"/>
      <c r="E36" s="12" t="s">
        <v>88</v>
      </c>
      <c r="F36" s="12" t="s">
        <v>7</v>
      </c>
      <c r="G36" s="12" t="s">
        <v>19</v>
      </c>
    </row>
    <row r="37" spans="1:7" ht="96.95" customHeight="1">
      <c r="A37" s="35"/>
      <c r="B37" s="12" t="s">
        <v>89</v>
      </c>
      <c r="C37" s="29">
        <f>237942.57/1352347.596678</f>
        <v>0.17594778929950999</v>
      </c>
      <c r="D37" s="29"/>
      <c r="E37" s="24">
        <f>199638.592521/1291557.390876</f>
        <v>0.15457198722357601</v>
      </c>
      <c r="F37" s="12">
        <v>4</v>
      </c>
      <c r="G37" s="12">
        <v>4</v>
      </c>
    </row>
    <row r="38" spans="1:7" ht="42.95" customHeight="1">
      <c r="A38" s="36"/>
      <c r="B38" s="12" t="s">
        <v>90</v>
      </c>
      <c r="C38" s="30" t="s">
        <v>91</v>
      </c>
      <c r="D38" s="30"/>
      <c r="E38" s="24">
        <v>0.29110000000000003</v>
      </c>
      <c r="F38" s="12">
        <v>4</v>
      </c>
      <c r="G38" s="12">
        <v>4</v>
      </c>
    </row>
    <row r="39" spans="1:7" ht="26.25" customHeight="1">
      <c r="A39" s="31" t="s">
        <v>92</v>
      </c>
      <c r="B39" s="32"/>
      <c r="C39" s="32"/>
      <c r="D39" s="32"/>
      <c r="E39" s="33"/>
      <c r="F39" s="12">
        <f>SUM(F10:F28)+F4+F31+F32+F33+F34+F35+F37+F38</f>
        <v>100</v>
      </c>
      <c r="G39" s="12">
        <f>SUM(G10:G28)+G4+G31+G32+G33+G34+G35+G37+G38</f>
        <v>90.6</v>
      </c>
    </row>
    <row r="40" spans="1:7">
      <c r="A40" s="25"/>
      <c r="B40" s="25"/>
      <c r="C40" s="25"/>
      <c r="D40" s="25"/>
      <c r="E40" s="25"/>
      <c r="F40" s="25"/>
      <c r="G40" s="25"/>
    </row>
  </sheetData>
  <mergeCells count="22">
    <mergeCell ref="C37:D37"/>
    <mergeCell ref="C38:D38"/>
    <mergeCell ref="A39:E39"/>
    <mergeCell ref="A4:A7"/>
    <mergeCell ref="A10:A28"/>
    <mergeCell ref="A31:A38"/>
    <mergeCell ref="B10:B22"/>
    <mergeCell ref="B23:B28"/>
    <mergeCell ref="B31:B33"/>
    <mergeCell ref="C11:C13"/>
    <mergeCell ref="C16:C18"/>
    <mergeCell ref="C19:C20"/>
    <mergeCell ref="C23:C25"/>
    <mergeCell ref="C26:C27"/>
    <mergeCell ref="E5:E7"/>
    <mergeCell ref="A1:G1"/>
    <mergeCell ref="A2:G2"/>
    <mergeCell ref="A8:G8"/>
    <mergeCell ref="A29:G29"/>
    <mergeCell ref="C36:D36"/>
    <mergeCell ref="F4:F7"/>
    <mergeCell ref="G4:G7"/>
  </mergeCells>
  <phoneticPr fontId="11" type="noConversion"/>
  <pageMargins left="0.75138888888888899" right="0.75138888888888899" top="1" bottom="1" header="0.5" footer="0.5"/>
  <pageSetup paperSize="9" scale="59" orientation="portrait" r:id="rId1"/>
  <headerFooter>
    <oddFooter>&amp;C第 &amp;P 页，共 &amp;N 页</oddFooter>
  </headerFooter>
  <rowBreaks count="1" manualBreakCount="1">
    <brk id="2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F13"/>
  <sheetViews>
    <sheetView workbookViewId="0">
      <selection activeCell="C7" sqref="C7"/>
    </sheetView>
  </sheetViews>
  <sheetFormatPr defaultColWidth="8.7265625" defaultRowHeight="13.25"/>
  <cols>
    <col min="2" max="2" width="41" customWidth="1"/>
    <col min="3" max="3" width="45.1328125" customWidth="1"/>
    <col min="6" max="6" width="30.1328125" customWidth="1"/>
  </cols>
  <sheetData>
    <row r="2" spans="1:6" s="1" customFormat="1" ht="12.25">
      <c r="A2" s="2" t="s">
        <v>93</v>
      </c>
      <c r="B2" s="3" t="s">
        <v>94</v>
      </c>
      <c r="C2" s="4" t="s">
        <v>95</v>
      </c>
      <c r="D2" s="2" t="s">
        <v>96</v>
      </c>
      <c r="E2" s="2" t="s">
        <v>97</v>
      </c>
      <c r="F2" s="4" t="s">
        <v>98</v>
      </c>
    </row>
    <row r="3" spans="1:6" ht="26.5">
      <c r="A3" s="5" t="s">
        <v>99</v>
      </c>
      <c r="B3" s="6" t="s">
        <v>100</v>
      </c>
      <c r="C3" s="7" t="s">
        <v>101</v>
      </c>
      <c r="D3" s="8">
        <v>2</v>
      </c>
      <c r="E3" s="8" t="s">
        <v>102</v>
      </c>
      <c r="F3" s="9" t="s">
        <v>103</v>
      </c>
    </row>
    <row r="4" spans="1:6" ht="26.5">
      <c r="A4" s="5" t="s">
        <v>99</v>
      </c>
      <c r="B4" s="6" t="s">
        <v>100</v>
      </c>
      <c r="C4" s="7" t="s">
        <v>104</v>
      </c>
      <c r="D4" s="8">
        <v>4</v>
      </c>
      <c r="E4" s="8" t="s">
        <v>102</v>
      </c>
      <c r="F4" s="9" t="s">
        <v>103</v>
      </c>
    </row>
    <row r="5" spans="1:6">
      <c r="A5" s="5" t="s">
        <v>99</v>
      </c>
      <c r="B5" s="6" t="s">
        <v>100</v>
      </c>
      <c r="C5" s="7" t="s">
        <v>105</v>
      </c>
      <c r="D5" s="8">
        <v>2</v>
      </c>
      <c r="E5" s="8" t="s">
        <v>106</v>
      </c>
      <c r="F5" s="9" t="s">
        <v>103</v>
      </c>
    </row>
    <row r="6" spans="1:6" ht="26.5">
      <c r="A6" s="5" t="s">
        <v>99</v>
      </c>
      <c r="B6" s="6" t="s">
        <v>107</v>
      </c>
      <c r="C6" s="7" t="s">
        <v>108</v>
      </c>
      <c r="D6" s="8">
        <v>2</v>
      </c>
      <c r="E6" s="8" t="s">
        <v>106</v>
      </c>
      <c r="F6" s="9" t="s">
        <v>103</v>
      </c>
    </row>
    <row r="7" spans="1:6">
      <c r="A7" s="5" t="s">
        <v>109</v>
      </c>
      <c r="B7" s="6" t="s">
        <v>110</v>
      </c>
      <c r="C7" s="7" t="s">
        <v>111</v>
      </c>
      <c r="D7" s="8">
        <v>10</v>
      </c>
      <c r="E7" s="8" t="s">
        <v>106</v>
      </c>
      <c r="F7" s="9" t="s">
        <v>103</v>
      </c>
    </row>
    <row r="8" spans="1:6">
      <c r="A8" s="5" t="s">
        <v>109</v>
      </c>
      <c r="B8" s="6" t="s">
        <v>112</v>
      </c>
      <c r="C8" s="7" t="s">
        <v>113</v>
      </c>
      <c r="D8" s="8">
        <v>1</v>
      </c>
      <c r="E8" s="8" t="s">
        <v>106</v>
      </c>
      <c r="F8" s="9" t="s">
        <v>103</v>
      </c>
    </row>
    <row r="9" spans="1:6">
      <c r="A9" s="5" t="s">
        <v>109</v>
      </c>
      <c r="B9" s="6" t="s">
        <v>114</v>
      </c>
      <c r="C9" s="7" t="s">
        <v>115</v>
      </c>
      <c r="D9" s="8">
        <v>2</v>
      </c>
      <c r="E9" s="8" t="s">
        <v>102</v>
      </c>
      <c r="F9" s="9" t="s">
        <v>103</v>
      </c>
    </row>
    <row r="10" spans="1:6">
      <c r="A10" s="5" t="s">
        <v>109</v>
      </c>
      <c r="B10" s="6" t="s">
        <v>114</v>
      </c>
      <c r="C10" s="7" t="s">
        <v>116</v>
      </c>
      <c r="D10" s="8">
        <v>2</v>
      </c>
      <c r="E10" s="8" t="s">
        <v>102</v>
      </c>
      <c r="F10" s="9" t="s">
        <v>103</v>
      </c>
    </row>
    <row r="11" spans="1:6" ht="26.5">
      <c r="A11" s="5" t="s">
        <v>117</v>
      </c>
      <c r="B11" s="6" t="s">
        <v>118</v>
      </c>
      <c r="C11" s="7" t="s">
        <v>119</v>
      </c>
      <c r="D11" s="8">
        <v>9</v>
      </c>
      <c r="E11" s="8" t="s">
        <v>102</v>
      </c>
      <c r="F11" s="9" t="s">
        <v>103</v>
      </c>
    </row>
    <row r="12" spans="1:6">
      <c r="A12" s="5" t="s">
        <v>117</v>
      </c>
      <c r="B12" s="6" t="s">
        <v>120</v>
      </c>
      <c r="C12" s="7" t="s">
        <v>121</v>
      </c>
      <c r="D12" s="8">
        <v>3</v>
      </c>
      <c r="E12" s="8" t="s">
        <v>106</v>
      </c>
      <c r="F12" s="9" t="s">
        <v>103</v>
      </c>
    </row>
    <row r="13" spans="1:6">
      <c r="A13" s="5" t="s">
        <v>109</v>
      </c>
      <c r="B13" s="6" t="s">
        <v>122</v>
      </c>
      <c r="C13" s="7" t="s">
        <v>123</v>
      </c>
      <c r="D13" s="8">
        <v>10</v>
      </c>
      <c r="E13" s="8" t="s">
        <v>102</v>
      </c>
      <c r="F13" s="9" t="s">
        <v>103</v>
      </c>
    </row>
  </sheetData>
  <phoneticPr fontId="11" type="noConversion"/>
  <conditionalFormatting sqref="B13">
    <cfRule type="duplicateValues" dxfId="0" priority="1"/>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指标体系评分表</vt:lpstr>
      <vt:lpstr>Sheet2</vt:lpstr>
      <vt:lpstr>指标体系评分表!Print_Area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QAQ</cp:lastModifiedBy>
  <dcterms:created xsi:type="dcterms:W3CDTF">2024-05-12T18:46:00Z</dcterms:created>
  <dcterms:modified xsi:type="dcterms:W3CDTF">2025-08-25T09:22:32Z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AAAE536F3FE04DA990D065647FE740F6_13</vt:lpwstr>
  </property>
  <property fmtid="{D5CDD505-2E9C-101B-9397-08002B2CF9AE}" pid="3" name="KSOProductBuildVer">
    <vt:lpwstr>2052-12.1.0.22529</vt:lpwstr>
  </property>
  <property fmtid="{D5CDD505-2E9C-101B-9397-08002B2CF9AE}" pid="4" name="EM_Doc_Temp_ID">
    <vt:lpwstr>ccae961c</vt:lpwstr>
  </property>
</Properties>
</file>