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E082F3A-C7F6-4EB6-9098-E986D6635D74}"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45" l="1"/>
  <c r="G23" i="45"/>
  <c r="G22" i="45"/>
  <c r="G21" i="45"/>
  <c r="G20" i="45"/>
  <c r="G19" i="45"/>
  <c r="H18" i="45"/>
  <c r="H17" i="45"/>
  <c r="H8" i="45"/>
  <c r="I8" i="45" s="1"/>
  <c r="H34" i="45" l="1"/>
</calcChain>
</file>

<file path=xl/sharedStrings.xml><?xml version="1.0" encoding="utf-8"?>
<sst xmlns="http://schemas.openxmlformats.org/spreadsheetml/2006/main" count="103" uniqueCount="100">
  <si>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</si>
  <si>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</si>
  <si>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</si>
  <si>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</si>
  <si>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</si>
  <si>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</si>
  <si>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</si>
  <si>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</si>
  <si>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</si>
  <si>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</si>
  <si>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</si>
  <si>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</si>
  <si>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</si>
  <si>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</si>
  <si>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</si>
  <si>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</si>
  <si>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</si>
  <si>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</si>
  <si>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</si>
  <si>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</si>
  <si>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</si>
  <si>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</si>
  <si>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</si>
  <si>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</si>
  <si>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</si>
  <si>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</si>
  <si>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</si>
  <si>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</si>
  <si>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</si>
  <si>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</si>
  <si>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</si>
  <si>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</si>
  <si>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</si>
  <si>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 xml:space="preserve">     上年结转资金</t>
  </si>
  <si>
    <t>轨道交通运营线路安全评价总报告</t>
  </si>
  <si>
    <t>运营单位及各专业主要负责人访谈结果</t>
  </si>
  <si>
    <t>车站人员考试问卷</t>
  </si>
  <si>
    <t>1份</t>
  </si>
  <si>
    <t>每家运营单位30人</t>
  </si>
  <si>
    <t>每家运营单位400份</t>
  </si>
  <si>
    <t>评价报告涵盖内容及要求</t>
  </si>
  <si>
    <t>车站人员访谈覆盖率</t>
  </si>
  <si>
    <t>车站现场检查覆盖率</t>
  </si>
  <si>
    <t>跟踪隐患整改情况</t>
  </si>
  <si>
    <t>结题评审</t>
  </si>
  <si>
    <t>车站人员考试问卷调查质量　</t>
  </si>
  <si>
    <t>有效回收率大于95%</t>
  </si>
  <si>
    <t>现场访谈比例应不低于当值人员的50%。</t>
  </si>
  <si>
    <t>达到50%以上</t>
  </si>
  <si>
    <t>整改完成率达到90%以上</t>
  </si>
  <si>
    <t>通过率100%</t>
  </si>
  <si>
    <t>评价报告涵盖内容符合北京市地标DB11/T 1510－2018的要求</t>
  </si>
  <si>
    <t>车站人员考试问卷调查有效回收率96%</t>
  </si>
  <si>
    <t>现场车站人员访谈比例为当值人员的60%。</t>
  </si>
  <si>
    <t>现场检查车站覆盖率为55%</t>
  </si>
  <si>
    <t>启动项目，收集各类基础资料</t>
  </si>
  <si>
    <t>进行数据分析，调研走访各单位管理人员，进行座谈</t>
  </si>
  <si>
    <t>开展实地检查，查找安全隐患</t>
  </si>
  <si>
    <t>在前期数据分析和调研检查基础上，对各专业进行打分评价，同时形成评估报告及工作建议。</t>
  </si>
  <si>
    <t>中期评审</t>
  </si>
  <si>
    <t>2024年5月30日前</t>
  </si>
  <si>
    <t>2024年6月30日前</t>
  </si>
  <si>
    <t>2024年9月30日前</t>
  </si>
  <si>
    <t>2024年10月15日前</t>
  </si>
  <si>
    <t>2024年11月5日前</t>
  </si>
  <si>
    <t>2024年12月20日前</t>
  </si>
  <si>
    <t>2024年6月期间陆续完成数据分析、运营单位调研座谈工作</t>
  </si>
  <si>
    <t>2024年5月初启动项目，会同各运营单位收集评价相关各类资料</t>
  </si>
  <si>
    <t>2024年9月期间，邀请行业专家陆续对11条线完成现场检查工作</t>
  </si>
  <si>
    <t>2024年10月10日，对各专业进行打分评价，形成评估报告及工作建议中期稿初稿。</t>
  </si>
  <si>
    <t>结题通过专家评审</t>
  </si>
  <si>
    <t>现场检查发现隐患整改完成率为95%</t>
  </si>
  <si>
    <t>147.5万</t>
  </si>
  <si>
    <t>2024年11月19日完成报告中期评审</t>
  </si>
  <si>
    <t>2024年12月10日完成报告结题评审</t>
  </si>
  <si>
    <t>为大客流管理提供改进方案，促进线路换乘体验，吸引更多乘客乘坐地铁，提高地铁运营收益</t>
  </si>
  <si>
    <t>督促运营单位整改评价中发现的安全管理问题及安全隐患，提升轨道交通运营安全水平</t>
  </si>
  <si>
    <t>社会效益指标
（20分）</t>
  </si>
  <si>
    <t>经济效益指标
（20分）</t>
  </si>
  <si>
    <t>安全运营方面</t>
  </si>
  <si>
    <t>吸引乘客方面</t>
  </si>
  <si>
    <t>各线路轨道交通安全评价分报告（含打分表）</t>
  </si>
  <si>
    <t>11份</t>
  </si>
  <si>
    <t>每家运营单位中层管理人员6人</t>
  </si>
  <si>
    <t>每家运营单位100份以内</t>
  </si>
  <si>
    <t>北京市交通委员会(本级)-轨道交通运营管理处</t>
  </si>
  <si>
    <t xml:space="preserve"> =1份</t>
  </si>
  <si>
    <t xml:space="preserve"> =11份</t>
  </si>
  <si>
    <t>根据北京地铁客流数据，11条线路客流均保持稳定，乘客普遍反应换乘便捷</t>
  </si>
  <si>
    <t>各城市轨道交通运营单位对安全评价过程中发现的问题隐患均能第一时间进行整改，并且举一反三在其他线路开展排查，有力的提升了轨道交通运营安全水平</t>
  </si>
  <si>
    <t>效益指标
（40分）</t>
  </si>
  <si>
    <t>11000022T000000426762-轨道交通运营线路安全评价服务</t>
    <phoneticPr fontId="6" type="noConversion"/>
  </si>
  <si>
    <t>项目支出数</t>
    <phoneticPr fontId="6" type="noConversion"/>
  </si>
  <si>
    <t>≤165万</t>
    <phoneticPr fontId="6" type="noConversion"/>
  </si>
  <si>
    <t>由于评价共涉及11条线，线路较多，样本量未达到预期。</t>
    <phoneticPr fontId="6" type="noConversion"/>
  </si>
  <si>
    <t>由于评价共涉及11条线，线路较多，个别线路打分评价滞后，导致中期评审未能如期召开。下一步应加强项目管理，同时合理设置绩效目标。</t>
    <phoneticPr fontId="6" type="noConversion"/>
  </si>
  <si>
    <t>每家访谈人数限于中层管理人员。加强项目管理，在满足项目要求的前提下科学设置绩效目标。</t>
    <phoneticPr fontId="6" type="noConversion"/>
  </si>
  <si>
    <t>符合北京市地标DB11/T 1510－2018的要求</t>
    <phoneticPr fontId="6" type="noConversion"/>
  </si>
  <si>
    <t>选取轨道交通11条线开展线路安全评价，形成安全评估报告，对各专业进行综合评判，梳理风险、隐患，指导行业管理部门、运营企业下一步开展工作。</t>
    <phoneticPr fontId="6" type="noConversion"/>
  </si>
  <si>
    <t>分别形成轨道交通11条线线路安全评估总体报告。从运营线路岗位人员能力、设备设施、外部环境、安全管理、现场安全隐患排查、基础安全风险水平、安全表现、典型车站疏运疏散能力等方面全面评估4条线的各类风险隐患，提出了合理可行的安全技术措施和管理措施，有效的控制和降低运营安全风险。</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</si>
</sst>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0" x14ac:knownFonts="1">
    <font>
      <sz val="11"/>
      <color theme="1"/>
      <name val="宋体"/>
      <family val="2"/>
      <charset val="134"/>
      <scheme val="minor"/>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4"/>
      <name val="宋体"/>
      <family val="3"/>
      <charset val="134"/>
    </font>
    <font>
      <sz val="10.5"/>
      <name val="宋体"/>
      <family val="3"/>
      <charset val="134"/>
    </font>
    <font>
      <b/>
      <sz val="18"/>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5" fillId="0" borderId="0"/>
    <xf numFmtId="0" fontId="3" fillId="0" borderId="0"/>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176" fontId="4" fillId="0" borderId="0" applyFont="0" applyFill="0" applyBorder="0" applyProtection="0"/>
    <xf numFmtId="0" fontId="5" fillId="0" borderId="0"/>
    <xf numFmtId="0" fontId="4" fillId="0" borderId="0"/>
    <xf numFmtId="0" fontId="4" fillId="0" borderId="0">
      <alignment vertical="center"/>
    </xf>
    <xf numFmtId="0" fontId="1" fillId="0" borderId="0"/>
  </cellStyleXfs>
  <cellXfs count="21">
    <xf numFmtId="0" fontId="0" fillId="0" borderId="0" xfId="0">
      <alignment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10" fontId="8" fillId="0" borderId="6"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0" xfId="0" applyFont="1" applyAlignment="1">
      <alignment horizontal="center" vertical="center"/>
    </xf>
    <xf numFmtId="177" fontId="8" fillId="0" borderId="0" xfId="0" applyNumberFormat="1"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34"/>
  <sheetViews>
    <sheetView tabSelected="1" topLeftCell="A31" workbookViewId="0">
      <selection activeCell="F13" sqref="F13:I13"/>
    </sheetView>
  </sheetViews>
  <sheetFormatPr defaultColWidth="9" defaultRowHeight="13.15" x14ac:dyDescent="0.3"/>
  <cols>
    <col min="1" max="1" width="4.1328125" style="9" customWidth="1"/>
    <col min="2" max="2" width="12.3984375" style="9" customWidth="1"/>
    <col min="3" max="3" width="18.59765625" style="9" customWidth="1"/>
    <col min="4" max="6" width="22.59765625" style="9" customWidth="1"/>
    <col min="7" max="7" width="17" style="10" customWidth="1"/>
    <col min="8" max="8" width="17" style="9" customWidth="1"/>
    <col min="9" max="9" width="19.73046875" style="9" customWidth="1"/>
    <col min="10" max="10" width="16.1328125" style="9" customWidth="1"/>
    <col min="11" max="16384" width="9" style="9"/>
  </cols>
  <sheetData>
    <row r="1" spans="1:9" x14ac:dyDescent="0.3">
      <c r="A1" s="11"/>
      <c r="B1" s="11"/>
      <c r="C1" s="11"/>
      <c r="D1" s="11"/>
      <c r="E1" s="11"/>
      <c r="F1" s="11"/>
      <c r="G1" s="11"/>
    </row>
    <row r="2" spans="1:9" ht="25.05" customHeight="1" x14ac:dyDescent="0.3">
      <c r="A2" s="12" t="s">
        <v>32</v>
      </c>
      <c r="B2" s="13"/>
      <c r="C2" s="13"/>
      <c r="D2" s="13"/>
      <c r="E2" s="13"/>
      <c r="F2" s="13"/>
      <c r="G2" s="13"/>
      <c r="H2" s="13"/>
      <c r="I2" s="13"/>
    </row>
    <row r="3" spans="1:9" ht="18" customHeight="1" x14ac:dyDescent="0.3">
      <c r="A3" s="14" t="s">
        <v>30</v>
      </c>
      <c r="B3" s="13"/>
      <c r="C3" s="13"/>
      <c r="D3" s="13"/>
      <c r="E3" s="13"/>
      <c r="F3" s="13"/>
      <c r="G3" s="13"/>
      <c r="H3" s="13"/>
      <c r="I3" s="13"/>
    </row>
    <row r="4" spans="1:9" x14ac:dyDescent="0.3">
      <c r="A4" s="7"/>
      <c r="B4" s="7"/>
      <c r="C4" s="7"/>
      <c r="D4" s="7"/>
      <c r="E4" s="7"/>
      <c r="F4" s="7"/>
      <c r="G4" s="8"/>
    </row>
    <row r="5" spans="1:9" x14ac:dyDescent="0.3">
      <c r="A5" s="15" t="s">
        <v>0</v>
      </c>
      <c r="B5" s="15"/>
      <c r="C5" s="16" t="s">
        <v>91</v>
      </c>
      <c r="D5" s="17"/>
      <c r="E5" s="17"/>
      <c r="F5" s="17"/>
      <c r="G5" s="17"/>
      <c r="H5" s="17"/>
      <c r="I5" s="18"/>
    </row>
    <row r="6" spans="1:9" x14ac:dyDescent="0.3">
      <c r="A6" s="15" t="s">
        <v>11</v>
      </c>
      <c r="B6" s="15"/>
      <c r="C6" s="15" t="s">
        <v>29</v>
      </c>
      <c r="D6" s="15"/>
      <c r="E6" s="15"/>
      <c r="F6" s="1" t="s">
        <v>1</v>
      </c>
      <c r="G6" s="15" t="s">
        <v>85</v>
      </c>
      <c r="H6" s="15"/>
      <c r="I6" s="15"/>
    </row>
    <row r="7" spans="1:9" x14ac:dyDescent="0.3">
      <c r="A7" s="15" t="s">
        <v>12</v>
      </c>
      <c r="B7" s="15"/>
      <c r="C7" s="1"/>
      <c r="D7" s="2" t="s">
        <v>13</v>
      </c>
      <c r="E7" s="1" t="s">
        <v>14</v>
      </c>
      <c r="F7" s="1" t="s">
        <v>15</v>
      </c>
      <c r="G7" s="1" t="s">
        <v>8</v>
      </c>
      <c r="H7" s="1" t="s">
        <v>16</v>
      </c>
      <c r="I7" s="2" t="s">
        <v>2</v>
      </c>
    </row>
    <row r="8" spans="1:9" x14ac:dyDescent="0.3">
      <c r="A8" s="15" t="s">
        <v>17</v>
      </c>
      <c r="B8" s="15"/>
      <c r="C8" s="1" t="s">
        <v>18</v>
      </c>
      <c r="D8" s="2">
        <v>165</v>
      </c>
      <c r="E8" s="2">
        <v>150.67326399999999</v>
      </c>
      <c r="F8" s="2">
        <v>147.5</v>
      </c>
      <c r="G8" s="1">
        <v>10</v>
      </c>
      <c r="H8" s="3">
        <f>F8/E8</f>
        <v>0.9789394354661356</v>
      </c>
      <c r="I8" s="4">
        <f>H8*10</f>
        <v>9.789394354661356</v>
      </c>
    </row>
    <row r="9" spans="1:9" x14ac:dyDescent="0.3">
      <c r="A9" s="15"/>
      <c r="B9" s="15"/>
      <c r="C9" s="1" t="s">
        <v>19</v>
      </c>
      <c r="D9" s="2">
        <v>165</v>
      </c>
      <c r="E9" s="2">
        <v>150.67326399999999</v>
      </c>
      <c r="F9" s="2">
        <v>147.5</v>
      </c>
      <c r="G9" s="1"/>
      <c r="H9" s="1"/>
      <c r="I9" s="2"/>
    </row>
    <row r="10" spans="1:9" x14ac:dyDescent="0.3">
      <c r="A10" s="15"/>
      <c r="B10" s="15"/>
      <c r="C10" s="1" t="s">
        <v>33</v>
      </c>
      <c r="D10" s="2"/>
      <c r="E10" s="2"/>
      <c r="F10" s="2"/>
      <c r="G10" s="1"/>
      <c r="H10" s="1"/>
      <c r="I10" s="2"/>
    </row>
    <row r="11" spans="1:9" x14ac:dyDescent="0.3">
      <c r="A11" s="15"/>
      <c r="B11" s="15"/>
      <c r="C11" s="1" t="s">
        <v>31</v>
      </c>
      <c r="D11" s="2"/>
      <c r="E11" s="2"/>
      <c r="F11" s="2"/>
      <c r="G11" s="1"/>
      <c r="H11" s="1"/>
      <c r="I11" s="2"/>
    </row>
    <row r="12" spans="1:9" x14ac:dyDescent="0.3">
      <c r="A12" s="15" t="s">
        <v>3</v>
      </c>
      <c r="B12" s="15" t="s">
        <v>20</v>
      </c>
      <c r="C12" s="15"/>
      <c r="D12" s="15"/>
      <c r="E12" s="15"/>
      <c r="F12" s="15" t="s">
        <v>21</v>
      </c>
      <c r="G12" s="15"/>
      <c r="H12" s="15"/>
      <c r="I12" s="15"/>
    </row>
    <row r="13" spans="1:9" ht="88.9" customHeight="1" x14ac:dyDescent="0.3">
      <c r="A13" s="15"/>
      <c r="B13" s="16" t="s">
        <v>98</v>
      </c>
      <c r="C13" s="17"/>
      <c r="D13" s="17"/>
      <c r="E13" s="18"/>
      <c r="F13" s="16" t="s">
        <v>99</v>
      </c>
      <c r="G13" s="17"/>
      <c r="H13" s="17"/>
      <c r="I13" s="18"/>
    </row>
    <row r="14" spans="1:9" ht="26.25" x14ac:dyDescent="0.3">
      <c r="A14" s="15" t="s">
        <v>4</v>
      </c>
      <c r="B14" s="2" t="s">
        <v>5</v>
      </c>
      <c r="C14" s="2" t="s">
        <v>6</v>
      </c>
      <c r="D14" s="1" t="s">
        <v>7</v>
      </c>
      <c r="E14" s="2" t="s">
        <v>22</v>
      </c>
      <c r="F14" s="2" t="s">
        <v>23</v>
      </c>
      <c r="G14" s="1" t="s">
        <v>8</v>
      </c>
      <c r="H14" s="1" t="s">
        <v>2</v>
      </c>
      <c r="I14" s="2" t="s">
        <v>10</v>
      </c>
    </row>
    <row r="15" spans="1:9" ht="39" customHeight="1" x14ac:dyDescent="0.3">
      <c r="A15" s="15"/>
      <c r="B15" s="15" t="s">
        <v>24</v>
      </c>
      <c r="C15" s="15" t="s">
        <v>25</v>
      </c>
      <c r="D15" s="5" t="s">
        <v>34</v>
      </c>
      <c r="E15" s="5" t="s">
        <v>86</v>
      </c>
      <c r="F15" s="5" t="s">
        <v>37</v>
      </c>
      <c r="G15" s="5">
        <v>3.75</v>
      </c>
      <c r="H15" s="5">
        <v>3.75</v>
      </c>
      <c r="I15" s="2"/>
    </row>
    <row r="16" spans="1:9" ht="39" customHeight="1" x14ac:dyDescent="0.3">
      <c r="A16" s="15"/>
      <c r="B16" s="15"/>
      <c r="C16" s="15"/>
      <c r="D16" s="5" t="s">
        <v>81</v>
      </c>
      <c r="E16" s="5" t="s">
        <v>87</v>
      </c>
      <c r="F16" s="5" t="s">
        <v>82</v>
      </c>
      <c r="G16" s="5">
        <v>3.75</v>
      </c>
      <c r="H16" s="5">
        <v>3.75</v>
      </c>
      <c r="I16" s="2"/>
    </row>
    <row r="17" spans="1:9" ht="65.650000000000006" x14ac:dyDescent="0.3">
      <c r="A17" s="15"/>
      <c r="B17" s="15"/>
      <c r="C17" s="15"/>
      <c r="D17" s="5" t="s">
        <v>35</v>
      </c>
      <c r="E17" s="5" t="s">
        <v>38</v>
      </c>
      <c r="F17" s="5" t="s">
        <v>83</v>
      </c>
      <c r="G17" s="5">
        <v>3.75</v>
      </c>
      <c r="H17" s="5">
        <f>ROUNDUP(G17*6/30,)</f>
        <v>1</v>
      </c>
      <c r="I17" s="2" t="s">
        <v>96</v>
      </c>
    </row>
    <row r="18" spans="1:9" ht="44.85" customHeight="1" x14ac:dyDescent="0.3">
      <c r="A18" s="15"/>
      <c r="B18" s="15"/>
      <c r="C18" s="15"/>
      <c r="D18" s="5" t="s">
        <v>36</v>
      </c>
      <c r="E18" s="5" t="s">
        <v>39</v>
      </c>
      <c r="F18" s="5" t="s">
        <v>84</v>
      </c>
      <c r="G18" s="5">
        <v>3.75</v>
      </c>
      <c r="H18" s="5">
        <f>ROUNDUP(G18*100/400,)</f>
        <v>1</v>
      </c>
      <c r="I18" s="2" t="s">
        <v>94</v>
      </c>
    </row>
    <row r="19" spans="1:9" ht="51.95" customHeight="1" x14ac:dyDescent="0.3">
      <c r="A19" s="15"/>
      <c r="B19" s="15"/>
      <c r="C19" s="15" t="s">
        <v>26</v>
      </c>
      <c r="D19" s="5" t="s">
        <v>40</v>
      </c>
      <c r="E19" s="5" t="s">
        <v>97</v>
      </c>
      <c r="F19" s="5" t="s">
        <v>51</v>
      </c>
      <c r="G19" s="2">
        <f>ROUND(13/6,2)</f>
        <v>2.17</v>
      </c>
      <c r="H19" s="2">
        <v>2.17</v>
      </c>
      <c r="I19" s="2"/>
    </row>
    <row r="20" spans="1:9" ht="51.95" customHeight="1" x14ac:dyDescent="0.3">
      <c r="A20" s="15"/>
      <c r="B20" s="15"/>
      <c r="C20" s="15"/>
      <c r="D20" s="5" t="s">
        <v>45</v>
      </c>
      <c r="E20" s="5" t="s">
        <v>46</v>
      </c>
      <c r="F20" s="5" t="s">
        <v>52</v>
      </c>
      <c r="G20" s="2">
        <f t="shared" ref="G20:G23" si="0">ROUND(13/6,2)</f>
        <v>2.17</v>
      </c>
      <c r="H20" s="2">
        <v>2.17</v>
      </c>
      <c r="I20" s="2"/>
    </row>
    <row r="21" spans="1:9" ht="51.95" customHeight="1" x14ac:dyDescent="0.3">
      <c r="A21" s="15"/>
      <c r="B21" s="15"/>
      <c r="C21" s="15"/>
      <c r="D21" s="5" t="s">
        <v>41</v>
      </c>
      <c r="E21" s="5" t="s">
        <v>47</v>
      </c>
      <c r="F21" s="5" t="s">
        <v>53</v>
      </c>
      <c r="G21" s="2">
        <f t="shared" si="0"/>
        <v>2.17</v>
      </c>
      <c r="H21" s="2">
        <v>2.17</v>
      </c>
      <c r="I21" s="2"/>
    </row>
    <row r="22" spans="1:9" ht="51.95" customHeight="1" x14ac:dyDescent="0.3">
      <c r="A22" s="15"/>
      <c r="B22" s="15"/>
      <c r="C22" s="15"/>
      <c r="D22" s="5" t="s">
        <v>42</v>
      </c>
      <c r="E22" s="5" t="s">
        <v>48</v>
      </c>
      <c r="F22" s="5" t="s">
        <v>54</v>
      </c>
      <c r="G22" s="2">
        <f t="shared" si="0"/>
        <v>2.17</v>
      </c>
      <c r="H22" s="2">
        <v>2.17</v>
      </c>
      <c r="I22" s="2"/>
    </row>
    <row r="23" spans="1:9" ht="51.95" customHeight="1" x14ac:dyDescent="0.3">
      <c r="A23" s="15"/>
      <c r="B23" s="15"/>
      <c r="C23" s="15"/>
      <c r="D23" s="5" t="s">
        <v>43</v>
      </c>
      <c r="E23" s="5" t="s">
        <v>49</v>
      </c>
      <c r="F23" s="5" t="s">
        <v>71</v>
      </c>
      <c r="G23" s="2">
        <f t="shared" si="0"/>
        <v>2.17</v>
      </c>
      <c r="H23" s="2">
        <v>2.17</v>
      </c>
      <c r="I23" s="2"/>
    </row>
    <row r="24" spans="1:9" ht="51.95" customHeight="1" x14ac:dyDescent="0.3">
      <c r="A24" s="15"/>
      <c r="B24" s="15"/>
      <c r="C24" s="15"/>
      <c r="D24" s="5" t="s">
        <v>44</v>
      </c>
      <c r="E24" s="5" t="s">
        <v>50</v>
      </c>
      <c r="F24" s="5" t="s">
        <v>70</v>
      </c>
      <c r="G24" s="2">
        <f>ROUND(13/6,2)-0.02</f>
        <v>2.15</v>
      </c>
      <c r="H24" s="2">
        <v>2.15</v>
      </c>
      <c r="I24" s="2"/>
    </row>
    <row r="25" spans="1:9" ht="51.95" customHeight="1" x14ac:dyDescent="0.3">
      <c r="A25" s="15"/>
      <c r="B25" s="15"/>
      <c r="C25" s="15" t="s">
        <v>27</v>
      </c>
      <c r="D25" s="5" t="s">
        <v>55</v>
      </c>
      <c r="E25" s="5" t="s">
        <v>60</v>
      </c>
      <c r="F25" s="2" t="s">
        <v>67</v>
      </c>
      <c r="G25" s="2">
        <v>2</v>
      </c>
      <c r="H25" s="2">
        <v>2</v>
      </c>
      <c r="I25" s="2"/>
    </row>
    <row r="26" spans="1:9" ht="51.95" customHeight="1" x14ac:dyDescent="0.3">
      <c r="A26" s="15"/>
      <c r="B26" s="15"/>
      <c r="C26" s="15"/>
      <c r="D26" s="5" t="s">
        <v>56</v>
      </c>
      <c r="E26" s="5" t="s">
        <v>61</v>
      </c>
      <c r="F26" s="2" t="s">
        <v>66</v>
      </c>
      <c r="G26" s="2">
        <v>2</v>
      </c>
      <c r="H26" s="2">
        <v>2</v>
      </c>
      <c r="I26" s="2"/>
    </row>
    <row r="27" spans="1:9" ht="51.95" customHeight="1" x14ac:dyDescent="0.3">
      <c r="A27" s="15"/>
      <c r="B27" s="15"/>
      <c r="C27" s="15"/>
      <c r="D27" s="5" t="s">
        <v>57</v>
      </c>
      <c r="E27" s="5" t="s">
        <v>62</v>
      </c>
      <c r="F27" s="2" t="s">
        <v>68</v>
      </c>
      <c r="G27" s="2">
        <v>2</v>
      </c>
      <c r="H27" s="2">
        <v>2</v>
      </c>
      <c r="I27" s="2"/>
    </row>
    <row r="28" spans="1:9" ht="51.95" customHeight="1" x14ac:dyDescent="0.3">
      <c r="A28" s="15"/>
      <c r="B28" s="15"/>
      <c r="C28" s="15"/>
      <c r="D28" s="5" t="s">
        <v>58</v>
      </c>
      <c r="E28" s="5" t="s">
        <v>63</v>
      </c>
      <c r="F28" s="2" t="s">
        <v>69</v>
      </c>
      <c r="G28" s="2">
        <v>2</v>
      </c>
      <c r="H28" s="2">
        <v>2</v>
      </c>
      <c r="I28" s="2"/>
    </row>
    <row r="29" spans="1:9" ht="94.35" customHeight="1" x14ac:dyDescent="0.3">
      <c r="A29" s="15"/>
      <c r="B29" s="15"/>
      <c r="C29" s="15"/>
      <c r="D29" s="5" t="s">
        <v>59</v>
      </c>
      <c r="E29" s="5" t="s">
        <v>64</v>
      </c>
      <c r="F29" s="2" t="s">
        <v>73</v>
      </c>
      <c r="G29" s="2">
        <v>2</v>
      </c>
      <c r="H29" s="2"/>
      <c r="I29" s="2" t="s">
        <v>95</v>
      </c>
    </row>
    <row r="30" spans="1:9" ht="51.95" customHeight="1" x14ac:dyDescent="0.3">
      <c r="A30" s="15"/>
      <c r="B30" s="15"/>
      <c r="C30" s="15"/>
      <c r="D30" s="5" t="s">
        <v>44</v>
      </c>
      <c r="E30" s="5" t="s">
        <v>65</v>
      </c>
      <c r="F30" s="2" t="s">
        <v>74</v>
      </c>
      <c r="G30" s="2">
        <v>2</v>
      </c>
      <c r="H30" s="2">
        <v>2</v>
      </c>
      <c r="I30" s="2"/>
    </row>
    <row r="31" spans="1:9" ht="51.95" customHeight="1" x14ac:dyDescent="0.3">
      <c r="A31" s="15"/>
      <c r="B31" s="15"/>
      <c r="C31" s="5" t="s">
        <v>28</v>
      </c>
      <c r="D31" s="5" t="s">
        <v>92</v>
      </c>
      <c r="E31" s="5" t="s">
        <v>93</v>
      </c>
      <c r="F31" s="5" t="s">
        <v>72</v>
      </c>
      <c r="G31" s="5">
        <v>10</v>
      </c>
      <c r="H31" s="5">
        <v>10</v>
      </c>
      <c r="I31" s="2"/>
    </row>
    <row r="32" spans="1:9" ht="80.45" customHeight="1" x14ac:dyDescent="0.3">
      <c r="A32" s="15"/>
      <c r="B32" s="19" t="s">
        <v>90</v>
      </c>
      <c r="C32" s="2" t="s">
        <v>77</v>
      </c>
      <c r="D32" s="5" t="s">
        <v>79</v>
      </c>
      <c r="E32" s="5" t="s">
        <v>75</v>
      </c>
      <c r="F32" s="5" t="s">
        <v>88</v>
      </c>
      <c r="G32" s="2">
        <v>20</v>
      </c>
      <c r="H32" s="2">
        <v>20</v>
      </c>
      <c r="I32" s="2"/>
    </row>
    <row r="33" spans="1:9" ht="94.9" customHeight="1" x14ac:dyDescent="0.3">
      <c r="A33" s="15"/>
      <c r="B33" s="20"/>
      <c r="C33" s="2" t="s">
        <v>78</v>
      </c>
      <c r="D33" s="5" t="s">
        <v>80</v>
      </c>
      <c r="E33" s="5" t="s">
        <v>76</v>
      </c>
      <c r="F33" s="2" t="s">
        <v>89</v>
      </c>
      <c r="G33" s="2">
        <v>20</v>
      </c>
      <c r="H33" s="2">
        <v>20</v>
      </c>
      <c r="I33" s="2"/>
    </row>
    <row r="34" spans="1:9" x14ac:dyDescent="0.3">
      <c r="A34" s="15" t="s">
        <v>9</v>
      </c>
      <c r="B34" s="15"/>
      <c r="C34" s="15"/>
      <c r="D34" s="15"/>
      <c r="E34" s="15"/>
      <c r="F34" s="15"/>
      <c r="G34" s="6">
        <v>100</v>
      </c>
      <c r="H34" s="4">
        <f>I8+SUM(H15:H33)</f>
        <v>92.289394354661354</v>
      </c>
      <c r="I34" s="2"/>
    </row>
  </sheetData>
  <mergeCells count="25">
    <mergeCell ref="C19:C24"/>
    <mergeCell ref="C25:C30"/>
    <mergeCell ref="A34:F34"/>
    <mergeCell ref="A14:A33"/>
    <mergeCell ref="B15:B31"/>
    <mergeCell ref="C15:C18"/>
    <mergeCell ref="B32:B33"/>
    <mergeCell ref="A6:B6"/>
    <mergeCell ref="C6:E6"/>
    <mergeCell ref="G6:I6"/>
    <mergeCell ref="A12:A13"/>
    <mergeCell ref="B12:E12"/>
    <mergeCell ref="F12:I12"/>
    <mergeCell ref="B13:E13"/>
    <mergeCell ref="F13:I13"/>
    <mergeCell ref="A8:B8"/>
    <mergeCell ref="A9:B9"/>
    <mergeCell ref="A10:B10"/>
    <mergeCell ref="A11:B11"/>
    <mergeCell ref="A7:B7"/>
    <mergeCell ref="A1:G1"/>
    <mergeCell ref="A2:I2"/>
    <mergeCell ref="A3:I3"/>
    <mergeCell ref="A5:B5"/>
    <mergeCell ref="C5:I5"/>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2025-04-02T08:38:24Z</cp:lastPrinted>
  <dcterms:created xsi:type="dcterms:W3CDTF">2018-03-28T06:56:00Z</dcterms:created>
  <dcterms:modified xsi:type="dcterms:W3CDTF">2025-08-27T01:48:25Z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