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FF54F4F1-9DE6-499A-B58E-B921A6E4BC3F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 (2)" sheetId="4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46" l="1"/>
  <c r="H20" i="46"/>
  <c r="G20" i="46"/>
  <c r="G19" i="46"/>
  <c r="H19" i="46" s="1"/>
  <c r="H18" i="46"/>
  <c r="G18" i="46"/>
  <c r="H17" i="46"/>
  <c r="G17" i="46"/>
  <c r="H16" i="46"/>
  <c r="G16" i="46"/>
  <c r="H15" i="46"/>
  <c r="G15" i="46"/>
  <c r="H8" i="46"/>
  <c r="I8" i="46" s="1"/>
  <c r="H26" i="46" l="1"/>
</calcChain>
</file>

<file path=xl/sharedStrings.xml><?xml version="1.0" encoding="utf-8"?>
<sst xmlns="http://schemas.openxmlformats.org/spreadsheetml/2006/main" count="75" uniqueCount="67">
  <si>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</si>
  <si>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</si>
  <si>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</si>
  <si>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</si>
  <si>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</si>
  <si>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</si>
  <si>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</si>
  <si>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</si>
  <si>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</si>
  <si>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</si>
  <si>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</si>
  <si>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</si>
  <si>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</si>
  <si>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</si>
  <si>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</si>
  <si>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</si>
  <si>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</si>
  <si>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</si>
  <si>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</si>
  <si>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</si>
  <si>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</si>
  <si>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</si>
  <si>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</si>
  <si>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</si>
  <si>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</si>
  <si>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</si>
  <si>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</si>
  <si>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</si>
  <si>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</si>
  <si>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</si>
  <si>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</si>
  <si>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</si>
  <si>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</si>
  <si>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 xml:space="preserve">      其他资金</t>
  </si>
  <si>
    <t>完成北京市地方标准《城市轨道交通路网运营指标体系》（DB11/T814-2011）修订工作，完善轨道交通行业运营指标标准规范体系，满足北京市轨道交通路网高质量发展管理的特点，符合运营统计分析工作实际需求，为北京后续运营分析、评估评价、数据统计等工作提供新的指导和规范指引，助力构建轨道交通行业统计监测评价体系，发挥统计数据的决策支持作用，提升运营服务水平，实现轨道交通可持续发展。</t>
  </si>
  <si>
    <t>1.组织运营企业开展运营指标统计及应用现状问题分析，形成地标修订实施方案。
2.组织行业专家开展咨询评审，形成专家意见。
3.完成北京市地方标准《城市轨道交通路网运营指标体系》（DB11/T 814-2011）修订工作并发布北京市地方标准《城市轨道交通路网运营指标体系》（DB11/T 814-2024）。</t>
  </si>
  <si>
    <t>标准初稿数量</t>
  </si>
  <si>
    <t>1份</t>
  </si>
  <si>
    <t>标准报批稿数量</t>
  </si>
  <si>
    <t>标准送审稿数量</t>
  </si>
  <si>
    <t>标准征求意见稿数量</t>
  </si>
  <si>
    <t>9家</t>
  </si>
  <si>
    <t>3次</t>
  </si>
  <si>
    <t>稿件内容质量标准</t>
  </si>
  <si>
    <t>符合地方标准报批要求</t>
  </si>
  <si>
    <t>符合地方标准报批要求，完成发布</t>
  </si>
  <si>
    <t>研究成果评审通过率</t>
  </si>
  <si>
    <t>项目实施进度</t>
  </si>
  <si>
    <t>2024年5月前完成前期准备工作，在2024年9月前进行中期调研工作，在2024年12月前完成成果编制工作，完成项目终验</t>
  </si>
  <si>
    <t>2024年4月前完成前期准备工作；
2024年6月前进行中期调研工作；
2024年12月前完成成果编制工作，完成项目终验</t>
  </si>
  <si>
    <t>项目支出数</t>
  </si>
  <si>
    <t>对轨道交通行业的影响</t>
  </si>
  <si>
    <t>18.05万元</t>
  </si>
  <si>
    <t>≤22万元</t>
  </si>
  <si>
    <t>≥3家</t>
  </si>
  <si>
    <t>≥2次</t>
  </si>
  <si>
    <t>11000024T000002797612-北京市地方标准《城市轨道交通路网运营指标体系》（DB11/T814-2011）修订服务</t>
  </si>
  <si>
    <t>北京市交通委员会(本级)-轨道交通运营管理处</t>
  </si>
  <si>
    <t>效益指标
（40分）</t>
  </si>
  <si>
    <t>服务北京市轨道交通路网高质量发展，助力构建轨道交通行业统计监测评价体系，实现轨道交通可持续发展</t>
  </si>
  <si>
    <t>组织调研单位数量</t>
  </si>
  <si>
    <t>开展调研/会议次数</t>
  </si>
  <si>
    <t>原因分析：
项目初期计划调研单位至少包含北京地铁、京港地铁、轨道运营3家本地轨道交通运营企业，目标设定为“不少于3家”。但随着标准文件研究的深入，为了能够使标准指标体系更加全面，且具备一定的先进性：一是增加对重庆、广州、深圳等外地城市在运营指标统计和管理模式上的实践经验调研；二是增加京投公司、交研院、轨指中心等北京市关联单位调研。因此最终将调研范围扩展至9家单位
改进措施：
下一步将深化需求，科学判断调研规模，确保目标设定与业务需求匹配</t>
    <phoneticPr fontId="7" type="noConversion"/>
  </si>
  <si>
    <t>该标准为路网运营指标统计、运营评估评价、故障和应急处置等方面工作提供重要支撑。
本标准是旨在通过构建科学、全面的城市轨道交通路网运营指标体系，把控轨道交通运营各个环节，为统一本市城市轨道交通行业运营指标统计口径，助力城市轨道交通在首都交通领域持续迈向更高水平，为城市的高质量发展和居民的美好生活筑牢坚实的交通根基</t>
    <phoneticPr fontId="7" type="noConversion"/>
  </si>
  <si>
    <r>
      <rPr>
        <sz val="10.5"/>
        <color rgb="FF000000"/>
        <rFont val="宋体"/>
        <family val="3"/>
        <charset val="134"/>
      </rPr>
      <t xml:space="preserve"> =</t>
    </r>
    <r>
      <rPr>
        <sz val="10.5"/>
        <color indexed="8"/>
        <rFont val="宋体"/>
        <family val="3"/>
        <charset val="134"/>
      </rPr>
      <t>1份</t>
    </r>
  </si>
  <si>
    <r>
      <rPr>
        <sz val="10.5"/>
        <color rgb="FF000000"/>
        <rFont val="宋体"/>
        <family val="3"/>
        <charset val="134"/>
      </rPr>
      <t xml:space="preserve">社会效益指标
</t>
    </r>
    <r>
      <rPr>
        <sz val="10.5"/>
        <color indexed="8"/>
        <rFont val="宋体"/>
        <family val="3"/>
        <charset val="134"/>
      </rPr>
      <t>（40分）</t>
    </r>
  </si>
  <si>
    <r>
      <rPr>
        <sz val="10.5"/>
        <color rgb="FF000000"/>
        <rFont val="宋体"/>
        <family val="3"/>
        <charset val="134"/>
      </rPr>
      <t>原因分析：</t>
    </r>
    <r>
      <rPr>
        <sz val="10.5"/>
        <color indexed="8"/>
        <rFont val="宋体"/>
        <family val="3"/>
        <charset val="134"/>
      </rPr>
      <t xml:space="preserve">已经完成指标并取得一定效果，但效益仍可不断提升
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</si>
</sst>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* #,##0.00_);_(* \(#,##0.00\);_(* &quot;-&quot;??_);_(@_)"/>
    <numFmt numFmtId="177" formatCode="0.00_ "/>
    <numFmt numFmtId="178" formatCode="0.00_);[Red]\(0.00\)"/>
  </numFmts>
  <fonts count="14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rgb="FFFF0000"/>
      <name val="宋体"/>
      <family val="3"/>
      <charset val="134"/>
    </font>
    <font>
      <sz val="10.5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6">
    <xf numFmtId="0" fontId="0" fillId="0" borderId="0">
      <alignment vertical="center"/>
    </xf>
    <xf numFmtId="9" fontId="6" fillId="0" borderId="0" applyFont="0" applyFill="0" applyBorder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>
      <alignment vertical="center"/>
    </xf>
    <xf numFmtId="0" fontId="5" fillId="0" borderId="0"/>
    <xf numFmtId="0" fontId="1" fillId="0" borderId="0"/>
    <xf numFmtId="176" fontId="4" fillId="0" borderId="0" applyFont="0" applyFill="0" applyBorder="0" applyProtection="0"/>
  </cellStyleXfs>
  <cellXfs count="27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78" fontId="9" fillId="0" borderId="2" xfId="1" applyNumberFormat="1" applyFont="1" applyFill="1" applyBorder="1" applyAlignment="1">
      <alignment horizontal="center" vertical="center" wrapText="1"/>
    </xf>
    <xf numFmtId="10" fontId="10" fillId="0" borderId="6" xfId="0" applyNumberFormat="1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9" fontId="9" fillId="0" borderId="3" xfId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177" fontId="11" fillId="0" borderId="0" xfId="0" applyNumberFormat="1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16">
    <cellStyle name="百分比" xfId="1" builtinId="5"/>
    <cellStyle name="常规" xfId="0" builtinId="0"/>
    <cellStyle name="常规 2" xfId="2" xr:uid="{00000000-0005-0000-0000-000002000000}"/>
    <cellStyle name="常规 2 2" xfId="3" xr:uid="{00000000-0005-0000-0000-000003000000}"/>
    <cellStyle name="常规 2 2 2" xfId="4" xr:uid="{00000000-0005-0000-0000-000004000000}"/>
    <cellStyle name="常规 2 3" xfId="5" xr:uid="{00000000-0005-0000-0000-000005000000}"/>
    <cellStyle name="常规 2 4" xfId="6" xr:uid="{00000000-0005-0000-0000-000006000000}"/>
    <cellStyle name="常规 3" xfId="7" xr:uid="{00000000-0005-0000-0000-000007000000}"/>
    <cellStyle name="常规 4" xfId="8" xr:uid="{00000000-0005-0000-0000-000008000000}"/>
    <cellStyle name="常规 4 2" xfId="9" xr:uid="{00000000-0005-0000-0000-000009000000}"/>
    <cellStyle name="常规 4 3" xfId="10" xr:uid="{00000000-0005-0000-0000-00000A000000}"/>
    <cellStyle name="常规 4 4" xfId="11" xr:uid="{00000000-0005-0000-0000-00000B000000}"/>
    <cellStyle name="常规 5" xfId="12" xr:uid="{00000000-0005-0000-0000-00000C000000}"/>
    <cellStyle name="常规 6" xfId="13" xr:uid="{00000000-0005-0000-0000-00000D000000}"/>
    <cellStyle name="常规 7" xfId="14" xr:uid="{00000000-0005-0000-0000-00000E000000}"/>
    <cellStyle name="千位分隔 2" xfId="15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6"/>
  <sheetViews>
    <sheetView tabSelected="1" topLeftCell="A25" workbookViewId="0">
      <selection activeCell="E10" sqref="E10:F10"/>
    </sheetView>
  </sheetViews>
  <sheetFormatPr defaultColWidth="9" defaultRowHeight="13.15" x14ac:dyDescent="0.3"/>
  <cols>
    <col min="1" max="1" width="4.1328125" style="12" customWidth="1"/>
    <col min="2" max="2" width="12.3984375" style="12" customWidth="1"/>
    <col min="3" max="3" width="18.59765625" style="12" customWidth="1"/>
    <col min="4" max="6" width="22.59765625" style="12" customWidth="1"/>
    <col min="7" max="7" width="12.59765625" style="15" customWidth="1"/>
    <col min="8" max="8" width="12.59765625" style="12" customWidth="1"/>
    <col min="9" max="9" width="26.86328125" style="12" customWidth="1"/>
    <col min="10" max="16384" width="9" style="12"/>
  </cols>
  <sheetData>
    <row r="1" spans="1:9" x14ac:dyDescent="0.3">
      <c r="A1" s="22"/>
      <c r="B1" s="22"/>
      <c r="C1" s="22"/>
      <c r="D1" s="22"/>
      <c r="E1" s="22"/>
      <c r="F1" s="22"/>
      <c r="G1" s="22"/>
    </row>
    <row r="2" spans="1:9" ht="25.05" customHeight="1" x14ac:dyDescent="0.3">
      <c r="A2" s="23" t="s">
        <v>32</v>
      </c>
      <c r="B2" s="24"/>
      <c r="C2" s="24"/>
      <c r="D2" s="24"/>
      <c r="E2" s="24"/>
      <c r="F2" s="24"/>
      <c r="G2" s="24"/>
      <c r="H2" s="24"/>
      <c r="I2" s="24"/>
    </row>
    <row r="3" spans="1:9" ht="18" customHeight="1" x14ac:dyDescent="0.3">
      <c r="A3" s="25" t="s">
        <v>0</v>
      </c>
      <c r="B3" s="26"/>
      <c r="C3" s="26"/>
      <c r="D3" s="26"/>
      <c r="E3" s="26"/>
      <c r="F3" s="26"/>
      <c r="G3" s="26"/>
      <c r="H3" s="26"/>
      <c r="I3" s="26"/>
    </row>
    <row r="4" spans="1:9" x14ac:dyDescent="0.3">
      <c r="A4" s="13"/>
      <c r="B4" s="13"/>
      <c r="C4" s="13"/>
      <c r="D4" s="13"/>
      <c r="E4" s="13"/>
      <c r="F4" s="13"/>
      <c r="G4" s="14"/>
    </row>
    <row r="5" spans="1:9" x14ac:dyDescent="0.3">
      <c r="A5" s="16" t="s">
        <v>1</v>
      </c>
      <c r="B5" s="16"/>
      <c r="C5" s="17" t="s">
        <v>56</v>
      </c>
      <c r="D5" s="18"/>
      <c r="E5" s="18"/>
      <c r="F5" s="18"/>
      <c r="G5" s="18"/>
      <c r="H5" s="18"/>
      <c r="I5" s="19"/>
    </row>
    <row r="6" spans="1:9" x14ac:dyDescent="0.3">
      <c r="A6" s="16" t="s">
        <v>2</v>
      </c>
      <c r="B6" s="16"/>
      <c r="C6" s="16" t="s">
        <v>3</v>
      </c>
      <c r="D6" s="16"/>
      <c r="E6" s="16"/>
      <c r="F6" s="2" t="s">
        <v>4</v>
      </c>
      <c r="G6" s="21" t="s">
        <v>57</v>
      </c>
      <c r="H6" s="21"/>
      <c r="I6" s="21"/>
    </row>
    <row r="7" spans="1:9" x14ac:dyDescent="0.3">
      <c r="A7" s="16" t="s">
        <v>5</v>
      </c>
      <c r="B7" s="16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x14ac:dyDescent="0.3">
      <c r="A8" s="16" t="s">
        <v>12</v>
      </c>
      <c r="B8" s="16"/>
      <c r="C8" s="2" t="s">
        <v>13</v>
      </c>
      <c r="D8" s="4">
        <v>22</v>
      </c>
      <c r="E8" s="4">
        <v>22</v>
      </c>
      <c r="F8" s="4">
        <v>18.052299999999999</v>
      </c>
      <c r="G8" s="2">
        <v>10</v>
      </c>
      <c r="H8" s="5">
        <f>F8/E8</f>
        <v>0.82055909090909085</v>
      </c>
      <c r="I8" s="6">
        <f>H8*10</f>
        <v>8.2055909090909083</v>
      </c>
    </row>
    <row r="9" spans="1:9" x14ac:dyDescent="0.3">
      <c r="A9" s="20"/>
      <c r="B9" s="20"/>
      <c r="C9" s="2" t="s">
        <v>14</v>
      </c>
      <c r="D9" s="4">
        <v>22</v>
      </c>
      <c r="E9" s="4">
        <v>22</v>
      </c>
      <c r="F9" s="4">
        <v>18.052299999999999</v>
      </c>
      <c r="G9" s="2"/>
      <c r="H9" s="2"/>
      <c r="I9" s="1"/>
    </row>
    <row r="10" spans="1:9" x14ac:dyDescent="0.3">
      <c r="A10" s="20"/>
      <c r="B10" s="20"/>
      <c r="C10" s="2" t="s">
        <v>15</v>
      </c>
      <c r="D10" s="7"/>
      <c r="E10" s="7"/>
      <c r="F10" s="7"/>
      <c r="G10" s="2"/>
      <c r="H10" s="2"/>
      <c r="I10" s="1"/>
    </row>
    <row r="11" spans="1:9" x14ac:dyDescent="0.3">
      <c r="A11" s="20"/>
      <c r="B11" s="20"/>
      <c r="C11" s="2" t="s">
        <v>33</v>
      </c>
      <c r="D11" s="7"/>
      <c r="E11" s="7"/>
      <c r="F11" s="7"/>
      <c r="G11" s="2"/>
      <c r="H11" s="2"/>
      <c r="I11" s="1"/>
    </row>
    <row r="12" spans="1:9" x14ac:dyDescent="0.3">
      <c r="A12" s="16" t="s">
        <v>16</v>
      </c>
      <c r="B12" s="16" t="s">
        <v>17</v>
      </c>
      <c r="C12" s="16"/>
      <c r="D12" s="16"/>
      <c r="E12" s="16"/>
      <c r="F12" s="16" t="s">
        <v>18</v>
      </c>
      <c r="G12" s="16"/>
      <c r="H12" s="16"/>
      <c r="I12" s="16"/>
    </row>
    <row r="13" spans="1:9" ht="97.9" customHeight="1" x14ac:dyDescent="0.3">
      <c r="A13" s="16"/>
      <c r="B13" s="17" t="s">
        <v>34</v>
      </c>
      <c r="C13" s="18"/>
      <c r="D13" s="18"/>
      <c r="E13" s="19"/>
      <c r="F13" s="17" t="s">
        <v>35</v>
      </c>
      <c r="G13" s="18"/>
      <c r="H13" s="18"/>
      <c r="I13" s="19"/>
    </row>
    <row r="14" spans="1:9" x14ac:dyDescent="0.3">
      <c r="A14" s="16" t="s">
        <v>19</v>
      </c>
      <c r="B14" s="1" t="s">
        <v>20</v>
      </c>
      <c r="C14" s="1" t="s">
        <v>21</v>
      </c>
      <c r="D14" s="2" t="s">
        <v>22</v>
      </c>
      <c r="E14" s="1" t="s">
        <v>23</v>
      </c>
      <c r="F14" s="1" t="s">
        <v>24</v>
      </c>
      <c r="G14" s="2" t="s">
        <v>9</v>
      </c>
      <c r="H14" s="2" t="s">
        <v>11</v>
      </c>
      <c r="I14" s="1" t="s">
        <v>25</v>
      </c>
    </row>
    <row r="15" spans="1:9" ht="32.85" customHeight="1" x14ac:dyDescent="0.3">
      <c r="A15" s="16"/>
      <c r="B15" s="16" t="s">
        <v>26</v>
      </c>
      <c r="C15" s="16" t="s">
        <v>27</v>
      </c>
      <c r="D15" s="2" t="s">
        <v>36</v>
      </c>
      <c r="E15" s="2" t="s">
        <v>64</v>
      </c>
      <c r="F15" s="2" t="s">
        <v>37</v>
      </c>
      <c r="G15" s="3">
        <f t="shared" ref="G15:H18" si="0">15/6</f>
        <v>2.5</v>
      </c>
      <c r="H15" s="3">
        <f t="shared" si="0"/>
        <v>2.5</v>
      </c>
      <c r="I15" s="3"/>
    </row>
    <row r="16" spans="1:9" ht="32.85" customHeight="1" x14ac:dyDescent="0.3">
      <c r="A16" s="16"/>
      <c r="B16" s="16"/>
      <c r="C16" s="16"/>
      <c r="D16" s="2" t="s">
        <v>38</v>
      </c>
      <c r="E16" s="2" t="s">
        <v>64</v>
      </c>
      <c r="F16" s="2" t="s">
        <v>37</v>
      </c>
      <c r="G16" s="3">
        <f t="shared" si="0"/>
        <v>2.5</v>
      </c>
      <c r="H16" s="3">
        <f t="shared" si="0"/>
        <v>2.5</v>
      </c>
      <c r="I16" s="3"/>
    </row>
    <row r="17" spans="1:9" ht="32.85" customHeight="1" x14ac:dyDescent="0.3">
      <c r="A17" s="16"/>
      <c r="B17" s="16"/>
      <c r="C17" s="16"/>
      <c r="D17" s="2" t="s">
        <v>39</v>
      </c>
      <c r="E17" s="2" t="s">
        <v>64</v>
      </c>
      <c r="F17" s="2" t="s">
        <v>37</v>
      </c>
      <c r="G17" s="3">
        <f t="shared" si="0"/>
        <v>2.5</v>
      </c>
      <c r="H17" s="3">
        <f t="shared" si="0"/>
        <v>2.5</v>
      </c>
      <c r="I17" s="3"/>
    </row>
    <row r="18" spans="1:9" ht="32.85" customHeight="1" x14ac:dyDescent="0.3">
      <c r="A18" s="16"/>
      <c r="B18" s="16"/>
      <c r="C18" s="16"/>
      <c r="D18" s="2" t="s">
        <v>40</v>
      </c>
      <c r="E18" s="2" t="s">
        <v>64</v>
      </c>
      <c r="F18" s="2" t="s">
        <v>37</v>
      </c>
      <c r="G18" s="3">
        <f t="shared" si="0"/>
        <v>2.5</v>
      </c>
      <c r="H18" s="3">
        <f t="shared" si="0"/>
        <v>2.5</v>
      </c>
      <c r="I18" s="3"/>
    </row>
    <row r="19" spans="1:9" ht="236.25" x14ac:dyDescent="0.3">
      <c r="A19" s="16"/>
      <c r="B19" s="16"/>
      <c r="C19" s="16"/>
      <c r="D19" s="2" t="s">
        <v>60</v>
      </c>
      <c r="E19" s="2" t="s">
        <v>54</v>
      </c>
      <c r="F19" s="2" t="s">
        <v>41</v>
      </c>
      <c r="G19" s="3">
        <f>15/6</f>
        <v>2.5</v>
      </c>
      <c r="H19" s="3">
        <f>ROUNDDOWN(G19*0.9,0)</f>
        <v>2</v>
      </c>
      <c r="I19" s="3" t="s">
        <v>62</v>
      </c>
    </row>
    <row r="20" spans="1:9" ht="33" customHeight="1" x14ac:dyDescent="0.3">
      <c r="A20" s="16"/>
      <c r="B20" s="16"/>
      <c r="C20" s="16"/>
      <c r="D20" s="2" t="s">
        <v>61</v>
      </c>
      <c r="E20" s="2" t="s">
        <v>55</v>
      </c>
      <c r="F20" s="2" t="s">
        <v>42</v>
      </c>
      <c r="G20" s="3">
        <f>15/6</f>
        <v>2.5</v>
      </c>
      <c r="H20" s="3">
        <f>15/6</f>
        <v>2.5</v>
      </c>
      <c r="I20" s="3"/>
    </row>
    <row r="21" spans="1:9" ht="37.9" customHeight="1" x14ac:dyDescent="0.3">
      <c r="A21" s="16"/>
      <c r="B21" s="16"/>
      <c r="C21" s="16" t="s">
        <v>28</v>
      </c>
      <c r="D21" s="2" t="s">
        <v>43</v>
      </c>
      <c r="E21" s="2" t="s">
        <v>44</v>
      </c>
      <c r="F21" s="2" t="s">
        <v>45</v>
      </c>
      <c r="G21" s="3">
        <v>6.5</v>
      </c>
      <c r="H21" s="3">
        <v>6.5</v>
      </c>
      <c r="I21" s="3"/>
    </row>
    <row r="22" spans="1:9" ht="37.9" customHeight="1" x14ac:dyDescent="0.3">
      <c r="A22" s="16"/>
      <c r="B22" s="16"/>
      <c r="C22" s="16"/>
      <c r="D22" s="2" t="s">
        <v>46</v>
      </c>
      <c r="E22" s="8">
        <v>1</v>
      </c>
      <c r="F22" s="8">
        <v>1</v>
      </c>
      <c r="G22" s="3">
        <v>6.5</v>
      </c>
      <c r="H22" s="3">
        <v>6.5</v>
      </c>
      <c r="I22" s="3"/>
    </row>
    <row r="23" spans="1:9" ht="92.45" customHeight="1" x14ac:dyDescent="0.3">
      <c r="A23" s="16"/>
      <c r="B23" s="16"/>
      <c r="C23" s="1" t="s">
        <v>29</v>
      </c>
      <c r="D23" s="1" t="s">
        <v>47</v>
      </c>
      <c r="E23" s="1" t="s">
        <v>48</v>
      </c>
      <c r="F23" s="1" t="s">
        <v>49</v>
      </c>
      <c r="G23" s="3">
        <v>12</v>
      </c>
      <c r="H23" s="3">
        <v>12</v>
      </c>
      <c r="I23" s="3"/>
    </row>
    <row r="24" spans="1:9" ht="43.5" customHeight="1" x14ac:dyDescent="0.3">
      <c r="A24" s="16"/>
      <c r="B24" s="16"/>
      <c r="C24" s="1" t="s">
        <v>30</v>
      </c>
      <c r="D24" s="1" t="s">
        <v>50</v>
      </c>
      <c r="E24" s="1" t="s">
        <v>53</v>
      </c>
      <c r="F24" s="1" t="s">
        <v>52</v>
      </c>
      <c r="G24" s="3">
        <v>10</v>
      </c>
      <c r="H24" s="3">
        <v>10</v>
      </c>
      <c r="I24" s="3"/>
    </row>
    <row r="25" spans="1:9" ht="196.9" x14ac:dyDescent="0.3">
      <c r="A25" s="16"/>
      <c r="B25" s="9" t="s">
        <v>58</v>
      </c>
      <c r="C25" s="1" t="s">
        <v>65</v>
      </c>
      <c r="D25" s="1" t="s">
        <v>51</v>
      </c>
      <c r="E25" s="1" t="s">
        <v>59</v>
      </c>
      <c r="F25" s="1" t="s">
        <v>63</v>
      </c>
      <c r="G25" s="3">
        <v>40</v>
      </c>
      <c r="H25" s="3">
        <f>ROUNDDOWN(G25*0.9,0)</f>
        <v>36</v>
      </c>
      <c r="I25" s="1" t="s">
        <v>66</v>
      </c>
    </row>
    <row r="26" spans="1:9" x14ac:dyDescent="0.3">
      <c r="A26" s="16" t="s">
        <v>31</v>
      </c>
      <c r="B26" s="16"/>
      <c r="C26" s="16"/>
      <c r="D26" s="16"/>
      <c r="E26" s="16"/>
      <c r="F26" s="16"/>
      <c r="G26" s="10">
        <v>100</v>
      </c>
      <c r="H26" s="11">
        <f>I8+SUM(H15:H25)</f>
        <v>93.705590909090915</v>
      </c>
      <c r="I26" s="1"/>
    </row>
  </sheetData>
  <mergeCells count="23">
    <mergeCell ref="A6:B6"/>
    <mergeCell ref="C6:E6"/>
    <mergeCell ref="G6:I6"/>
    <mergeCell ref="A1:G1"/>
    <mergeCell ref="A2:I2"/>
    <mergeCell ref="A3:I3"/>
    <mergeCell ref="A5:B5"/>
    <mergeCell ref="C5:I5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6:F26"/>
    <mergeCell ref="A12:A13"/>
    <mergeCell ref="A14:A25"/>
    <mergeCell ref="B15:B24"/>
    <mergeCell ref="C15:C20"/>
    <mergeCell ref="C21:C22"/>
  </mergeCells>
  <phoneticPr fontId="7" type="noConversion"/>
  <pageMargins left="0.7" right="0.7" top="0.75" bottom="0.75" header="0.3" footer="0.3"/>
  <pageSetup paperSize="9" orientation="portrait"/>
  <ignoredErrors>
    <ignoredError sqref="H1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 (2)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2025-08-27T01:48:26Z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616FD0A3C29C47E584D8EA31F5EEFEF7_12</vt:lpwstr>
  </property>
</Properties>
</file>