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17F8409A-039C-4A6F-8ACE-605627AB4247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45" l="1"/>
  <c r="H18" i="45"/>
  <c r="H8" i="45"/>
  <c r="I8" i="45" s="1"/>
  <c r="H30" i="45" s="1"/>
</calcChain>
</file>

<file path=xl/sharedStrings.xml><?xml version="1.0" encoding="utf-8"?>
<sst xmlns="http://schemas.openxmlformats.org/spreadsheetml/2006/main" count="110" uniqueCount="92">
  <si>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</si>
  <si>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</si>
  <si>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</si>
  <si>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</si>
  <si>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</si>
  <si>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</si>
  <si>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</si>
  <si>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</si>
  <si>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</si>
  <si>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</si>
  <si>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</si>
  <si>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</si>
  <si>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</si>
  <si>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</si>
  <si>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</si>
  <si>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</si>
  <si>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</si>
  <si>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</si>
  <si>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</si>
  <si>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</si>
  <si>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</si>
  <si>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</si>
  <si>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</si>
  <si>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</si>
  <si>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</si>
  <si>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</si>
  <si>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</si>
  <si>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</si>
  <si>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</si>
  <si>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</si>
  <si>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</si>
  <si>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</si>
  <si>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</si>
  <si>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</si>
  <si>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提供材料说明</t>
  </si>
  <si>
    <t>填表说明</t>
  </si>
  <si>
    <t>北京市交通委员会密云公路分局</t>
  </si>
  <si>
    <t>1.表中有公式设置的位置将自动生成结果，无须填列。</t>
  </si>
  <si>
    <t>所属单位使用其他资金的项目应提供明细账作为佐证资料；其他项目无需提供佐证资料。</t>
  </si>
  <si>
    <t>2.年初预算数填写2024年年初预算批复数，全年预算数填写追加调整后的累计预算数，全年执行数填写截至2024年12月31日的实际执行数（2024年追加项目填写截至2025年3月的实际执行数。）</t>
  </si>
  <si>
    <t xml:space="preserve">      其他资金</t>
  </si>
  <si>
    <t xml:space="preserve">3.年度总体目标涉及的“预期目标”、“三级指标”、“年度指标值”需与财政批复的绩效目标保持一致。三级指标行数请根据批复的绩效目标自行增减。
“实际完成值”应根据项目执行情况如实填写。
</t>
  </si>
  <si>
    <t>证明材料，例如工作总结等资料</t>
  </si>
  <si>
    <t>4.如项目完成情况未达绩效目标，需在“偏差原因分析”中说明偏离目标、不能完成目标的原因及拟采取的措施。</t>
  </si>
  <si>
    <t>国省道维护里程数</t>
  </si>
  <si>
    <t>证明数量指标完成的材料。例如数量指标设置“参加考试司机人数”，可提供考试系统数据导出统计数据作为佐证资料</t>
  </si>
  <si>
    <t>县道维护里程数</t>
  </si>
  <si>
    <t>维护国省道桥梁数</t>
  </si>
  <si>
    <t>维护县道桥梁数</t>
  </si>
  <si>
    <t>证明质量达到绩效目标的佐证材料，例如质量指标设置验收合格，可提供验收意见作为佐证资料；质量指标设置为通过专家评审会，可提供专家评审会结论作为佐证资料</t>
  </si>
  <si>
    <t>养护小修及其它工程类项目质量</t>
  </si>
  <si>
    <t>项目执行进度</t>
  </si>
  <si>
    <t>日常养护工作全年进行，按照完工进度分别验收；2024年1月底前完成路网运维招标和合同签订，项目实施时间为2024年1月-2024年12月，12月底前完成运维工作，按时完成率100%</t>
  </si>
  <si>
    <t>证明项目时效符合绩效设定时间的材料，例如设置招标时间、合同签订时间，可提供招标公告、合同作为佐证资料</t>
  </si>
  <si>
    <t>维护成本</t>
  </si>
  <si>
    <t>工程实施效果</t>
  </si>
  <si>
    <t>改善通行条件，提升路域整体环境，提高公路服务水平；公路路网外场设备的不断扩展，为公众提供高质量的公路出行信息服务，提升路域整体环境，提高公路服务水平。</t>
  </si>
  <si>
    <t>11000024T000002974397、11000024T000002974414、11000025T000003431256-2024年密云分局普通公路日常养护</t>
  </si>
  <si>
    <t>支付效果</t>
  </si>
  <si>
    <t>负责对管养的公路服务站进行运维，为过往司机提供休息等服务</t>
  </si>
  <si>
    <t>改善通行服务水平群众满意度</t>
  </si>
  <si>
    <t>240套</t>
  </si>
  <si>
    <t>137座（处）</t>
  </si>
  <si>
    <t>286.924公里</t>
  </si>
  <si>
    <t>6套</t>
  </si>
  <si>
    <t>402.609公里</t>
  </si>
  <si>
    <t>139座（处）</t>
  </si>
  <si>
    <t>≥1个</t>
  </si>
  <si>
    <t>≥95%</t>
  </si>
  <si>
    <t>≥85%</t>
  </si>
  <si>
    <t>完成辖区范围内国省道的日常养护工作，主要包括保洁、小修保养、绿化工程、交通工程日常维护、桥隧检测等内容，保障道路桥梁的使用功能，提升道路服务水平，为社会公众创造更加安全、畅通的出行环境。保证运维资金合理使用，保证北京市公路路网管理与应急处置系统正常运行，外场设备年完好率&gt;99%。对管养的公路服务站进行运维，为过往司机提供休息等服务。</t>
  </si>
  <si>
    <t>隧道机电设施运维数量</t>
  </si>
  <si>
    <t>运维服务站数量</t>
  </si>
  <si>
    <t>路网设施运维数量</t>
  </si>
  <si>
    <t>桥梁技术状况等级</t>
  </si>
  <si>
    <t>路面使用性能指数PQI</t>
  </si>
  <si>
    <t>符合《公路工程质量检验评定标准》中的工程验收标准，达到合格等级；符合《北京市普通公路路网信息采集与发布设施运维技术规程》，2024年12月31日前设备完好率不低于99%</t>
  </si>
  <si>
    <t>效益指标
（30分）</t>
  </si>
  <si>
    <t>满意度指标（10分）</t>
  </si>
  <si>
    <t>社会效益指标（30分）</t>
  </si>
  <si>
    <t>服务对象满意度指标（10分）</t>
  </si>
  <si>
    <t>≥90%</t>
  </si>
  <si>
    <t>402.789公里</t>
  </si>
  <si>
    <t>136座</t>
  </si>
  <si>
    <t>133座</t>
  </si>
  <si>
    <t>1个</t>
  </si>
  <si>
    <t>≤12013.65万元</t>
  </si>
  <si>
    <t>12013.65万元</t>
  </si>
  <si>
    <t>符合《公路工程质量检验评定标准》中的工程验收标准，达到合格等级；符合《北京市普通公路路网信息采集与发布设施运维技术规程》，2024年12月31日前设备完好率≥99%</t>
  </si>
  <si>
    <t>基本达到要求，还有提升空间</t>
  </si>
  <si>
    <t>完成了辖区范围内国省道的日常养护工作，主要包括保洁、小修保养、绿化工程、交通工程日常维护、桥隧检测等内容。保障了道路桥梁的使用功能，提升了道路服务水平，为社会公众创造了更加安全、畅通的出行环境。</t>
    <phoneticPr fontId="8" type="noConversion"/>
  </si>
  <si>
    <r>
      <t xml:space="preserve">5.分值设定及填报要求：
</t>
    </r>
    <r>
      <rPr>
        <sz val="10.5"/>
        <color rgb="FFFF0000"/>
        <rFont val="宋体"/>
        <family val="3"/>
        <charset val="134"/>
        <scheme val="minor"/>
      </rPr>
      <t>①预算执行情况及二级指标分值固定，不能增减；三级指标分值需平均分配，不能整除的按照334比例分配。</t>
    </r>
    <r>
      <rPr>
        <sz val="10.5"/>
        <rFont val="宋体"/>
        <family val="3"/>
        <charset val="134"/>
        <scheme val="minor"/>
      </rPr>
      <t xml:space="preserve">
②定量指标得分根据完成比例乘以指标分值得出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
③定性指标得分根据指标完成情况分为：根据指标完成情况分为达成年度指标、部分达成年度指标且有一定效果、未达成年度指标且效果较差3档，分别按照该指标对应分值区间100%-80%（含80%）、80-60%（含60%）、60%-0%合理确定分值。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</si>
</sst>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(* #,##0.00_);_(* \(#,##0.00\);_(* &quot;-&quot;??_);_(@_)"/>
    <numFmt numFmtId="177" formatCode="0.00_ "/>
    <numFmt numFmtId="178" formatCode="_ \¥* #,##0.00_ ;_ \¥* \-#,##0.00_ ;_ \¥* &quot;-&quot;??_ ;_ @_ "/>
  </numFmts>
  <fonts count="14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color rgb="FFFF0000"/>
      <name val="宋体"/>
      <family val="3"/>
      <charset val="134"/>
      <scheme val="minor"/>
    </font>
    <font>
      <sz val="10.5"/>
      <color indexed="8"/>
      <name val="宋体"/>
      <family val="3"/>
      <charset val="134"/>
      <scheme val="minor"/>
    </font>
    <font>
      <sz val="10.5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5" fillId="0" borderId="0"/>
    <xf numFmtId="0" fontId="7" fillId="0" borderId="0"/>
    <xf numFmtId="0" fontId="5" fillId="0" borderId="0">
      <alignment vertical="center"/>
    </xf>
    <xf numFmtId="0" fontId="6" fillId="0" borderId="0"/>
    <xf numFmtId="0" fontId="2" fillId="0" borderId="0"/>
    <xf numFmtId="176" fontId="5" fillId="0" borderId="0" applyFont="0" applyFill="0" applyBorder="0" applyProtection="0"/>
  </cellStyleXfs>
  <cellXfs count="51">
    <xf numFmtId="0" fontId="0" fillId="0" borderId="0" xfId="0">
      <alignment vertical="center"/>
    </xf>
    <xf numFmtId="0" fontId="9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177" fontId="13" fillId="0" borderId="2" xfId="0" applyNumberFormat="1" applyFont="1" applyBorder="1" applyAlignment="1">
      <alignment horizontal="center" vertical="center" wrapText="1"/>
    </xf>
    <xf numFmtId="178" fontId="9" fillId="2" borderId="6" xfId="0" applyNumberFormat="1" applyFont="1" applyFill="1" applyBorder="1" applyAlignment="1">
      <alignment horizontal="center" vertical="center" wrapText="1"/>
    </xf>
    <xf numFmtId="178" fontId="9" fillId="2" borderId="7" xfId="0" applyNumberFormat="1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177" fontId="13" fillId="0" borderId="6" xfId="0" applyNumberFormat="1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10" fontId="13" fillId="0" borderId="2" xfId="0" applyNumberFormat="1" applyFont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9" fontId="12" fillId="0" borderId="2" xfId="1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  <xf numFmtId="10" fontId="13" fillId="0" borderId="6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78" fontId="9" fillId="2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178" fontId="9" fillId="2" borderId="6" xfId="0" applyNumberFormat="1" applyFont="1" applyFill="1" applyBorder="1" applyAlignment="1">
      <alignment horizontal="center" vertical="center" wrapText="1"/>
    </xf>
    <xf numFmtId="178" fontId="9" fillId="2" borderId="7" xfId="0" applyNumberFormat="1" applyFont="1" applyFill="1" applyBorder="1" applyAlignment="1">
      <alignment horizontal="center" vertical="center" wrapText="1"/>
    </xf>
    <xf numFmtId="178" fontId="9" fillId="2" borderId="8" xfId="0" applyNumberFormat="1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</cellXfs>
  <cellStyles count="15">
    <cellStyle name="常规" xfId="0" builtinId="0"/>
    <cellStyle name="常规 2" xfId="1" xr:uid="{00000000-0005-0000-0000-000006000000}"/>
    <cellStyle name="常规 2 2" xfId="2" xr:uid="{00000000-0005-0000-0000-000007000000}"/>
    <cellStyle name="常规 2 2 2" xfId="3" xr:uid="{00000000-0005-0000-0000-000008000000}"/>
    <cellStyle name="常规 2 3" xfId="4" xr:uid="{00000000-0005-0000-0000-000009000000}"/>
    <cellStyle name="常规 2 4" xfId="5" xr:uid="{00000000-0005-0000-0000-00000A000000}"/>
    <cellStyle name="常规 3" xfId="6" xr:uid="{00000000-0005-0000-0000-00000B000000}"/>
    <cellStyle name="常规 4" xfId="7" xr:uid="{00000000-0005-0000-0000-00000C000000}"/>
    <cellStyle name="常规 4 2" xfId="8" xr:uid="{00000000-0005-0000-0000-00000D000000}"/>
    <cellStyle name="常规 4 3" xfId="9" xr:uid="{00000000-0005-0000-0000-00000E000000}"/>
    <cellStyle name="常规 4 4" xfId="10" xr:uid="{00000000-0005-0000-0000-00000F000000}"/>
    <cellStyle name="常规 5" xfId="11" xr:uid="{00000000-0005-0000-0000-000010000000}"/>
    <cellStyle name="常规 6" xfId="12" xr:uid="{00000000-0005-0000-0000-000011000000}"/>
    <cellStyle name="常规 7" xfId="13" xr:uid="{00000000-0005-0000-0000-000012000000}"/>
    <cellStyle name="千位分隔 2" xfId="14" xr:uid="{00000000-0005-0000-0000-00001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K30"/>
  <sheetViews>
    <sheetView tabSelected="1" topLeftCell="A28" zoomScale="85" zoomScaleNormal="85" workbookViewId="0">
      <selection activeCell="Q29" sqref="Q29"/>
    </sheetView>
  </sheetViews>
  <sheetFormatPr defaultColWidth="9" defaultRowHeight="13.15" x14ac:dyDescent="0.3"/>
  <cols>
    <col min="1" max="1" width="4.1328125" style="21" customWidth="1"/>
    <col min="2" max="2" width="12.3984375" style="21" customWidth="1"/>
    <col min="3" max="3" width="18.59765625" style="21" customWidth="1"/>
    <col min="4" max="4" width="19" style="21" customWidth="1"/>
    <col min="5" max="5" width="15.86328125" style="21" customWidth="1"/>
    <col min="6" max="6" width="26" style="21" customWidth="1"/>
    <col min="7" max="7" width="8.73046875" style="22" customWidth="1"/>
    <col min="8" max="8" width="11.46484375" style="21" bestFit="1" customWidth="1"/>
    <col min="9" max="9" width="13.265625" style="21" customWidth="1"/>
    <col min="10" max="10" width="29.73046875" style="21" hidden="1" customWidth="1"/>
    <col min="11" max="11" width="32.73046875" style="21" hidden="1" customWidth="1"/>
    <col min="12" max="13" width="9" style="21"/>
    <col min="14" max="14" width="14.3984375" style="21" customWidth="1"/>
    <col min="15" max="16384" width="9" style="21"/>
  </cols>
  <sheetData>
    <row r="1" spans="1:11" x14ac:dyDescent="0.3">
      <c r="A1" s="30"/>
      <c r="B1" s="30"/>
      <c r="C1" s="30"/>
      <c r="D1" s="30"/>
      <c r="E1" s="30"/>
      <c r="F1" s="30"/>
      <c r="G1" s="30"/>
    </row>
    <row r="2" spans="1:11" ht="25.05" customHeight="1" x14ac:dyDescent="0.3">
      <c r="A2" s="31" t="s">
        <v>33</v>
      </c>
      <c r="B2" s="32"/>
      <c r="C2" s="32"/>
      <c r="D2" s="32"/>
      <c r="E2" s="32"/>
      <c r="F2" s="32"/>
      <c r="G2" s="32"/>
      <c r="H2" s="32"/>
      <c r="I2" s="32"/>
      <c r="J2" s="33"/>
      <c r="K2" s="33"/>
    </row>
    <row r="3" spans="1:11" ht="18" customHeight="1" x14ac:dyDescent="0.3">
      <c r="A3" s="34" t="s">
        <v>0</v>
      </c>
      <c r="B3" s="35"/>
      <c r="C3" s="35"/>
      <c r="D3" s="35"/>
      <c r="E3" s="35"/>
      <c r="F3" s="35"/>
      <c r="G3" s="35"/>
      <c r="H3" s="35"/>
      <c r="I3" s="35"/>
    </row>
    <row r="4" spans="1:11" x14ac:dyDescent="0.3">
      <c r="A4" s="1"/>
      <c r="B4" s="1"/>
      <c r="C4" s="1"/>
      <c r="D4" s="1"/>
      <c r="E4" s="1"/>
      <c r="F4" s="1"/>
      <c r="G4" s="2"/>
    </row>
    <row r="5" spans="1:11" x14ac:dyDescent="0.3">
      <c r="A5" s="36" t="s">
        <v>1</v>
      </c>
      <c r="B5" s="36"/>
      <c r="C5" s="37" t="s">
        <v>57</v>
      </c>
      <c r="D5" s="38"/>
      <c r="E5" s="38"/>
      <c r="F5" s="38"/>
      <c r="G5" s="38"/>
      <c r="H5" s="38"/>
      <c r="I5" s="39"/>
      <c r="J5" s="5" t="s">
        <v>34</v>
      </c>
      <c r="K5" s="5" t="s">
        <v>35</v>
      </c>
    </row>
    <row r="6" spans="1:11" x14ac:dyDescent="0.3">
      <c r="A6" s="36" t="s">
        <v>2</v>
      </c>
      <c r="B6" s="36"/>
      <c r="C6" s="36" t="s">
        <v>3</v>
      </c>
      <c r="D6" s="36"/>
      <c r="E6" s="36"/>
      <c r="F6" s="6" t="s">
        <v>4</v>
      </c>
      <c r="G6" s="40" t="s">
        <v>36</v>
      </c>
      <c r="H6" s="40"/>
      <c r="I6" s="40"/>
      <c r="J6" s="28"/>
      <c r="K6" s="48" t="s">
        <v>37</v>
      </c>
    </row>
    <row r="7" spans="1:11" x14ac:dyDescent="0.3">
      <c r="A7" s="36" t="s">
        <v>5</v>
      </c>
      <c r="B7" s="36"/>
      <c r="C7" s="6"/>
      <c r="D7" s="3" t="s">
        <v>6</v>
      </c>
      <c r="E7" s="6" t="s">
        <v>7</v>
      </c>
      <c r="F7" s="6" t="s">
        <v>8</v>
      </c>
      <c r="G7" s="6" t="s">
        <v>9</v>
      </c>
      <c r="H7" s="6" t="s">
        <v>10</v>
      </c>
      <c r="I7" s="3" t="s">
        <v>11</v>
      </c>
      <c r="J7" s="28"/>
      <c r="K7" s="49"/>
    </row>
    <row r="8" spans="1:11" x14ac:dyDescent="0.3">
      <c r="A8" s="36" t="s">
        <v>12</v>
      </c>
      <c r="B8" s="36"/>
      <c r="C8" s="6" t="s">
        <v>13</v>
      </c>
      <c r="D8" s="7">
        <v>12002.01</v>
      </c>
      <c r="E8" s="7">
        <v>12013.65</v>
      </c>
      <c r="F8" s="7">
        <v>12013.65</v>
      </c>
      <c r="G8" s="6">
        <v>10</v>
      </c>
      <c r="H8" s="23">
        <f>F8/E8</f>
        <v>1</v>
      </c>
      <c r="I8" s="8">
        <f>H8*10</f>
        <v>10</v>
      </c>
      <c r="J8" s="45" t="s">
        <v>38</v>
      </c>
      <c r="K8" s="48" t="s">
        <v>39</v>
      </c>
    </row>
    <row r="9" spans="1:11" x14ac:dyDescent="0.3">
      <c r="A9" s="41"/>
      <c r="B9" s="41"/>
      <c r="C9" s="6" t="s">
        <v>14</v>
      </c>
      <c r="D9" s="7">
        <v>12002.01</v>
      </c>
      <c r="E9" s="7">
        <v>12013.65</v>
      </c>
      <c r="F9" s="7">
        <v>12013.65</v>
      </c>
      <c r="G9" s="6" t="s">
        <v>15</v>
      </c>
      <c r="H9" s="6" t="s">
        <v>15</v>
      </c>
      <c r="I9" s="3" t="s">
        <v>15</v>
      </c>
      <c r="J9" s="46"/>
      <c r="K9" s="50"/>
    </row>
    <row r="10" spans="1:11" x14ac:dyDescent="0.3">
      <c r="A10" s="41"/>
      <c r="B10" s="41"/>
      <c r="C10" s="6" t="s">
        <v>16</v>
      </c>
      <c r="D10" s="25"/>
      <c r="E10" s="25"/>
      <c r="F10" s="25"/>
      <c r="G10" s="6" t="s">
        <v>15</v>
      </c>
      <c r="H10" s="6" t="s">
        <v>15</v>
      </c>
      <c r="I10" s="3" t="s">
        <v>15</v>
      </c>
      <c r="J10" s="46"/>
      <c r="K10" s="50"/>
    </row>
    <row r="11" spans="1:11" x14ac:dyDescent="0.3">
      <c r="A11" s="41"/>
      <c r="B11" s="41"/>
      <c r="C11" s="6" t="s">
        <v>40</v>
      </c>
      <c r="D11" s="25"/>
      <c r="E11" s="25"/>
      <c r="F11" s="25"/>
      <c r="G11" s="6" t="s">
        <v>15</v>
      </c>
      <c r="H11" s="6" t="s">
        <v>15</v>
      </c>
      <c r="I11" s="3" t="s">
        <v>15</v>
      </c>
      <c r="J11" s="47"/>
      <c r="K11" s="49"/>
    </row>
    <row r="12" spans="1:11" x14ac:dyDescent="0.3">
      <c r="A12" s="36" t="s">
        <v>17</v>
      </c>
      <c r="B12" s="36" t="s">
        <v>18</v>
      </c>
      <c r="C12" s="36"/>
      <c r="D12" s="36"/>
      <c r="E12" s="36"/>
      <c r="F12" s="36" t="s">
        <v>19</v>
      </c>
      <c r="G12" s="36"/>
      <c r="H12" s="36"/>
      <c r="I12" s="36"/>
      <c r="J12" s="26"/>
      <c r="K12" s="48" t="s">
        <v>41</v>
      </c>
    </row>
    <row r="13" spans="1:11" ht="78.400000000000006" customHeight="1" x14ac:dyDescent="0.3">
      <c r="A13" s="36"/>
      <c r="B13" s="37" t="s">
        <v>70</v>
      </c>
      <c r="C13" s="38"/>
      <c r="D13" s="38"/>
      <c r="E13" s="39"/>
      <c r="F13" s="37" t="s">
        <v>90</v>
      </c>
      <c r="G13" s="38"/>
      <c r="H13" s="38"/>
      <c r="I13" s="39"/>
      <c r="J13" s="26" t="s">
        <v>42</v>
      </c>
      <c r="K13" s="49"/>
    </row>
    <row r="14" spans="1:11" ht="38.25" customHeight="1" x14ac:dyDescent="0.3">
      <c r="A14" s="42" t="s">
        <v>20</v>
      </c>
      <c r="B14" s="3" t="s">
        <v>21</v>
      </c>
      <c r="C14" s="3" t="s">
        <v>22</v>
      </c>
      <c r="D14" s="6" t="s">
        <v>23</v>
      </c>
      <c r="E14" s="3" t="s">
        <v>24</v>
      </c>
      <c r="F14" s="3" t="s">
        <v>25</v>
      </c>
      <c r="G14" s="6" t="s">
        <v>9</v>
      </c>
      <c r="H14" s="6" t="s">
        <v>11</v>
      </c>
      <c r="I14" s="3" t="s">
        <v>26</v>
      </c>
      <c r="J14" s="26"/>
      <c r="K14" s="27" t="s">
        <v>43</v>
      </c>
    </row>
    <row r="15" spans="1:11" ht="35.1" customHeight="1" x14ac:dyDescent="0.3">
      <c r="A15" s="43"/>
      <c r="B15" s="36" t="s">
        <v>27</v>
      </c>
      <c r="C15" s="42" t="s">
        <v>28</v>
      </c>
      <c r="D15" s="12" t="s">
        <v>44</v>
      </c>
      <c r="E15" s="12" t="s">
        <v>63</v>
      </c>
      <c r="F15" s="12" t="s">
        <v>63</v>
      </c>
      <c r="G15" s="13">
        <v>3</v>
      </c>
      <c r="H15" s="13">
        <v>3</v>
      </c>
      <c r="I15" s="7"/>
      <c r="J15" s="9" t="s">
        <v>45</v>
      </c>
      <c r="K15" s="48" t="s">
        <v>91</v>
      </c>
    </row>
    <row r="16" spans="1:11" ht="26.25" x14ac:dyDescent="0.3">
      <c r="A16" s="43"/>
      <c r="B16" s="36"/>
      <c r="C16" s="43"/>
      <c r="D16" s="12" t="s">
        <v>71</v>
      </c>
      <c r="E16" s="12" t="s">
        <v>64</v>
      </c>
      <c r="F16" s="12" t="s">
        <v>64</v>
      </c>
      <c r="G16" s="13">
        <v>2</v>
      </c>
      <c r="H16" s="13">
        <v>2</v>
      </c>
      <c r="I16" s="7"/>
      <c r="J16" s="9"/>
      <c r="K16" s="50"/>
    </row>
    <row r="17" spans="1:11" x14ac:dyDescent="0.3">
      <c r="A17" s="43"/>
      <c r="B17" s="36"/>
      <c r="C17" s="43"/>
      <c r="D17" s="12" t="s">
        <v>46</v>
      </c>
      <c r="E17" s="12" t="s">
        <v>65</v>
      </c>
      <c r="F17" s="12" t="s">
        <v>82</v>
      </c>
      <c r="G17" s="13">
        <v>2</v>
      </c>
      <c r="H17" s="13">
        <v>2</v>
      </c>
      <c r="I17" s="7"/>
      <c r="J17" s="9"/>
      <c r="K17" s="50"/>
    </row>
    <row r="18" spans="1:11" x14ac:dyDescent="0.3">
      <c r="A18" s="43"/>
      <c r="B18" s="36"/>
      <c r="C18" s="43"/>
      <c r="D18" s="12" t="s">
        <v>47</v>
      </c>
      <c r="E18" s="12" t="s">
        <v>62</v>
      </c>
      <c r="F18" s="12" t="s">
        <v>83</v>
      </c>
      <c r="G18" s="13">
        <v>2</v>
      </c>
      <c r="H18" s="14">
        <f>136/137*G18</f>
        <v>1.9854014598540146</v>
      </c>
      <c r="I18" s="7"/>
      <c r="J18" s="9"/>
      <c r="K18" s="50"/>
    </row>
    <row r="19" spans="1:11" x14ac:dyDescent="0.3">
      <c r="A19" s="43"/>
      <c r="B19" s="36"/>
      <c r="C19" s="43"/>
      <c r="D19" s="12" t="s">
        <v>48</v>
      </c>
      <c r="E19" s="12" t="s">
        <v>66</v>
      </c>
      <c r="F19" s="12" t="s">
        <v>84</v>
      </c>
      <c r="G19" s="13">
        <v>2</v>
      </c>
      <c r="H19" s="14">
        <f>133/139*G19</f>
        <v>1.9136690647482015</v>
      </c>
      <c r="I19" s="7"/>
      <c r="J19" s="9"/>
      <c r="K19" s="50"/>
    </row>
    <row r="20" spans="1:11" x14ac:dyDescent="0.3">
      <c r="A20" s="43"/>
      <c r="B20" s="36"/>
      <c r="C20" s="43"/>
      <c r="D20" s="12" t="s">
        <v>72</v>
      </c>
      <c r="E20" s="12" t="s">
        <v>67</v>
      </c>
      <c r="F20" s="12" t="s">
        <v>85</v>
      </c>
      <c r="G20" s="13">
        <v>2</v>
      </c>
      <c r="H20" s="13">
        <v>2</v>
      </c>
      <c r="I20" s="7"/>
      <c r="J20" s="9"/>
      <c r="K20" s="50"/>
    </row>
    <row r="21" spans="1:11" ht="27" customHeight="1" x14ac:dyDescent="0.3">
      <c r="A21" s="43"/>
      <c r="B21" s="36"/>
      <c r="C21" s="44"/>
      <c r="D21" s="12" t="s">
        <v>73</v>
      </c>
      <c r="E21" s="12" t="s">
        <v>61</v>
      </c>
      <c r="F21" s="12" t="s">
        <v>61</v>
      </c>
      <c r="G21" s="13">
        <v>2</v>
      </c>
      <c r="H21" s="13">
        <v>2</v>
      </c>
      <c r="I21" s="7"/>
      <c r="J21" s="9"/>
      <c r="K21" s="50"/>
    </row>
    <row r="22" spans="1:11" ht="29.1" customHeight="1" x14ac:dyDescent="0.3">
      <c r="A22" s="43"/>
      <c r="B22" s="36"/>
      <c r="C22" s="42" t="s">
        <v>29</v>
      </c>
      <c r="D22" s="12" t="s">
        <v>74</v>
      </c>
      <c r="E22" s="12" t="s">
        <v>68</v>
      </c>
      <c r="F22" s="12" t="s">
        <v>68</v>
      </c>
      <c r="G22" s="7">
        <v>4</v>
      </c>
      <c r="H22" s="7">
        <v>4</v>
      </c>
      <c r="I22" s="7"/>
      <c r="J22" s="9" t="s">
        <v>49</v>
      </c>
      <c r="K22" s="50"/>
    </row>
    <row r="23" spans="1:11" ht="29.25" customHeight="1" x14ac:dyDescent="0.3">
      <c r="A23" s="43"/>
      <c r="B23" s="36"/>
      <c r="C23" s="43"/>
      <c r="D23" s="12" t="s">
        <v>75</v>
      </c>
      <c r="E23" s="12" t="s">
        <v>69</v>
      </c>
      <c r="F23" s="16">
        <v>0.87319999999999998</v>
      </c>
      <c r="G23" s="7">
        <v>4</v>
      </c>
      <c r="H23" s="7">
        <v>4</v>
      </c>
      <c r="I23" s="7"/>
      <c r="J23" s="9"/>
      <c r="K23" s="50"/>
    </row>
    <row r="24" spans="1:11" ht="144.4" x14ac:dyDescent="0.3">
      <c r="A24" s="43"/>
      <c r="B24" s="36"/>
      <c r="C24" s="44"/>
      <c r="D24" s="12" t="s">
        <v>50</v>
      </c>
      <c r="E24" s="12" t="s">
        <v>76</v>
      </c>
      <c r="F24" s="12" t="s">
        <v>88</v>
      </c>
      <c r="G24" s="7">
        <v>5</v>
      </c>
      <c r="H24" s="7">
        <v>5</v>
      </c>
      <c r="I24" s="7"/>
      <c r="J24" s="9"/>
      <c r="K24" s="50"/>
    </row>
    <row r="25" spans="1:11" ht="144.4" x14ac:dyDescent="0.3">
      <c r="A25" s="43"/>
      <c r="B25" s="36"/>
      <c r="C25" s="3" t="s">
        <v>30</v>
      </c>
      <c r="D25" s="3" t="s">
        <v>51</v>
      </c>
      <c r="E25" s="12" t="s">
        <v>52</v>
      </c>
      <c r="F25" s="12" t="s">
        <v>52</v>
      </c>
      <c r="G25" s="7">
        <v>12</v>
      </c>
      <c r="H25" s="7">
        <v>12</v>
      </c>
      <c r="I25" s="7"/>
      <c r="J25" s="9" t="s">
        <v>53</v>
      </c>
      <c r="K25" s="50"/>
    </row>
    <row r="26" spans="1:11" ht="29.25" customHeight="1" x14ac:dyDescent="0.3">
      <c r="A26" s="43"/>
      <c r="B26" s="36"/>
      <c r="C26" s="11" t="s">
        <v>31</v>
      </c>
      <c r="D26" s="12" t="s">
        <v>54</v>
      </c>
      <c r="E26" s="7" t="s">
        <v>86</v>
      </c>
      <c r="F26" s="7" t="s">
        <v>87</v>
      </c>
      <c r="G26" s="7">
        <v>10</v>
      </c>
      <c r="H26" s="7">
        <v>10</v>
      </c>
      <c r="I26" s="7"/>
      <c r="J26" s="9"/>
      <c r="K26" s="50"/>
    </row>
    <row r="27" spans="1:11" ht="61.9" customHeight="1" x14ac:dyDescent="0.3">
      <c r="A27" s="43"/>
      <c r="B27" s="42" t="s">
        <v>77</v>
      </c>
      <c r="C27" s="42" t="s">
        <v>79</v>
      </c>
      <c r="D27" s="12" t="s">
        <v>58</v>
      </c>
      <c r="E27" s="7" t="s">
        <v>59</v>
      </c>
      <c r="F27" s="7" t="s">
        <v>59</v>
      </c>
      <c r="G27" s="7">
        <v>15</v>
      </c>
      <c r="H27" s="7">
        <v>13</v>
      </c>
      <c r="I27" s="7" t="s">
        <v>89</v>
      </c>
      <c r="J27" s="10"/>
      <c r="K27" s="17"/>
    </row>
    <row r="28" spans="1:11" ht="131.25" x14ac:dyDescent="0.3">
      <c r="A28" s="43"/>
      <c r="B28" s="44"/>
      <c r="C28" s="44"/>
      <c r="D28" s="3" t="s">
        <v>55</v>
      </c>
      <c r="E28" s="12" t="s">
        <v>56</v>
      </c>
      <c r="F28" s="12" t="s">
        <v>56</v>
      </c>
      <c r="G28" s="7">
        <v>15</v>
      </c>
      <c r="H28" s="7">
        <v>13</v>
      </c>
      <c r="I28" s="7" t="s">
        <v>89</v>
      </c>
      <c r="J28" s="10"/>
      <c r="K28" s="17"/>
    </row>
    <row r="29" spans="1:11" ht="26.25" x14ac:dyDescent="0.3">
      <c r="A29" s="44"/>
      <c r="B29" s="15" t="s">
        <v>78</v>
      </c>
      <c r="C29" s="15" t="s">
        <v>80</v>
      </c>
      <c r="D29" s="3" t="s">
        <v>60</v>
      </c>
      <c r="E29" s="12" t="s">
        <v>81</v>
      </c>
      <c r="F29" s="18">
        <v>1</v>
      </c>
      <c r="G29" s="4">
        <v>10</v>
      </c>
      <c r="H29" s="7">
        <v>10</v>
      </c>
      <c r="I29" s="7"/>
      <c r="J29" s="10"/>
      <c r="K29" s="17"/>
    </row>
    <row r="30" spans="1:11" x14ac:dyDescent="0.3">
      <c r="A30" s="36" t="s">
        <v>32</v>
      </c>
      <c r="B30" s="36"/>
      <c r="C30" s="36"/>
      <c r="D30" s="36"/>
      <c r="E30" s="36"/>
      <c r="F30" s="36"/>
      <c r="G30" s="19">
        <v>100</v>
      </c>
      <c r="H30" s="20">
        <f>I8+SUM(H15:H29)</f>
        <v>95.899070524602223</v>
      </c>
      <c r="I30" s="3"/>
      <c r="J30" s="29"/>
      <c r="K30" s="24"/>
    </row>
  </sheetData>
  <mergeCells count="31">
    <mergeCell ref="J8:J11"/>
    <mergeCell ref="K6:K7"/>
    <mergeCell ref="K8:K11"/>
    <mergeCell ref="K12:K13"/>
    <mergeCell ref="K15:K26"/>
    <mergeCell ref="B13:E13"/>
    <mergeCell ref="F13:I13"/>
    <mergeCell ref="A30:F30"/>
    <mergeCell ref="A12:A13"/>
    <mergeCell ref="B15:B26"/>
    <mergeCell ref="C15:C21"/>
    <mergeCell ref="C22:C24"/>
    <mergeCell ref="B27:B28"/>
    <mergeCell ref="C27:C28"/>
    <mergeCell ref="A14:A29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J2:K2"/>
    <mergeCell ref="A3:I3"/>
    <mergeCell ref="A5:B5"/>
    <mergeCell ref="C5:I5"/>
  </mergeCells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2025-08-27T01:47:36Z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1E0EC413A932484996E1CAC3D629CE4B_12</vt:lpwstr>
  </property>
</Properties>
</file>