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<sst xmlns="http://schemas.openxmlformats.org/spreadsheetml/2006/main" count="96" uniqueCount="74">
  <si>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</si>
  <si>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</si>
  <si>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</si>
  <si>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11000023T000002075383-北京市中医药研究所基于脑肠关系研究中药的作用机制</t>
  </si>
  <si>
    <t>主管部门</t>
  </si>
  <si>
    <t>北京市卫生健康委员会</t>
  </si>
  <si>
    <t>实施单位</t>
  </si>
  <si>
    <t>北京市中医药研究所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</si>
  <si>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</si>
  <si>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</si>
  <si>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</si>
  <si>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</si>
  <si>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</si>
  <si>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</si>
  <si>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</si>
  <si>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</si>
  <si>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</si>
  <si>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</si>
  <si>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</si>
  <si>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</si>
  <si>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</si>
  <si>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</si>
  <si>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</si>
  <si>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以抑郁症伴饮食增加组、伴食欲降低的抑郁症组以及性别、年龄、受教育程度和身高体重指数匹配的健康对照组为研究对象，采集被试神经影像、肠道菌群、炎性细胞因子、代谢指标、临床症状和神经认知等多维度数据，探讨抑郁症伴饮食增加的神经生物学机制。
2.以高脂喂养的ApoE基因敲除小鼠和内皮细胞为研究对象，通过干预，明确其改善机制。
3.建立细胞模型，结合组织病理学检测等技术，开展研究。</t>
  </si>
  <si>
    <t>绩效指标</t>
  </si>
  <si>
    <t>一级指标</t>
  </si>
  <si>
    <t>二级指标</t>
  </si>
  <si>
    <t>三级指标</t>
  </si>
  <si>
    <t>年度指标值(A)</t>
  </si>
  <si>
    <t>实际完成值(B)</t>
  </si>
  <si>
    <t>分值</t>
  </si>
  <si>
    <t>偏差原因分析及改进措施</t>
  </si>
  <si>
    <t>产出指标</t>
  </si>
  <si>
    <t>数量指标</t>
  </si>
  <si>
    <t>院内制剂清血消脂方等干预动脉粥样硬化的神经免疫机制研究发表论文数量</t>
  </si>
  <si>
    <t>≥4篇</t>
  </si>
  <si>
    <t>5篇</t>
  </si>
  <si>
    <t>从肠道菌群失调探讨黄连厚朴干预湿热证动脉粥样硬化的机制研究发表论文数量（中文核心期刊及SCI）</t>
  </si>
  <si>
    <t>≥2篇</t>
  </si>
  <si>
    <t>期刊1篇，SCI1篇</t>
  </si>
  <si>
    <t>经皮耳迷走神经刺激治疗抑郁症合并动脉粥样硬化的疗效与机制研究发表SCI期刊论文数量</t>
  </si>
  <si>
    <t>3篇</t>
  </si>
  <si>
    <t>经皮耳迷走神经刺激治疗抑郁症合并动脉粥样硬化的疗效与机制研究完成病例入组</t>
  </si>
  <si>
    <t>=90人数</t>
  </si>
  <si>
    <t>91人数</t>
  </si>
  <si>
    <t>经皮耳迷走神经刺激治疗抑郁症合并动脉粥样硬化的疗效与机制研究内容完成率</t>
  </si>
  <si>
    <t>≥90%</t>
  </si>
  <si>
    <t>质量指标</t>
  </si>
  <si>
    <t>从肠道菌群失调探讨黄连厚朴干预湿热证动脉粥样硬化的机制研究内容完成率</t>
  </si>
  <si>
    <t>院内制剂清血消脂方等干预动脉粥样硬化的神经免疫机制研究可行率</t>
  </si>
  <si>
    <t>=95%</t>
  </si>
  <si>
    <t>时效指标</t>
  </si>
  <si>
    <t>项目完成时间</t>
  </si>
  <si>
    <t>=12月</t>
  </si>
  <si>
    <t>12月</t>
  </si>
  <si>
    <t>成本指标</t>
  </si>
  <si>
    <t>项目预算控制数</t>
  </si>
  <si>
    <t>≤138.956122万元</t>
  </si>
  <si>
    <t>134.648544万元</t>
  </si>
  <si>
    <t>效益
指标</t>
  </si>
  <si>
    <t>社会效益
指标</t>
  </si>
  <si>
    <t>提高临床水平和科技创新能力、提升精神卫生服务科技含量</t>
  </si>
  <si>
    <t>优</t>
  </si>
  <si>
    <t>本项目已针对脑肠关系研究中药的作用机制的挖掘，对脑肠研究的认识和专利技术的提升，为临床水平和科技创新能力以及提升精神卫生服务科技含量得到提高.</t>
  </si>
  <si>
    <t>加强绩效资料收集</t>
  </si>
  <si>
    <t>可持续影响指标</t>
  </si>
  <si>
    <t>完善中医药干预动脉粥样硬化及抑郁症的治疗方案、改善患者生活质量</t>
  </si>
  <si>
    <t>本项目已针对脑肠关系研究中药的作用机制的挖掘，有助于完善中医药干预动脉粥样硬化及抑郁症的治疗方案、改善患者生活质量</t>
  </si>
  <si>
    <t>满意度
指标</t>
  </si>
  <si>
    <t>服务对象满意度指标</t>
  </si>
  <si>
    <t>社会群体满意度</t>
  </si>
  <si>
    <t>=85%</t>
  </si>
  <si>
    <t>进一步扩大样本量</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</si>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</sst>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
    <numFmt numFmtId="177" formatCode="0.00_ "/>
  </numFmts>
  <fonts count="29">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4" borderId="11" applyNumberFormat="0" applyAlignment="0" applyProtection="0">
      <alignment vertical="center"/>
    </xf>
    <xf numFmtId="0" fontId="17" fillId="5" borderId="12" applyNumberFormat="0" applyAlignment="0" applyProtection="0">
      <alignment vertical="center"/>
    </xf>
    <xf numFmtId="0" fontId="18" fillId="5" borderId="11" applyNumberFormat="0" applyAlignment="0" applyProtection="0">
      <alignment vertical="center"/>
    </xf>
    <xf numFmtId="0" fontId="19" fillId="6"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43">
    <xf numFmtId="0" fontId="0" fillId="0" borderId="0" xfId="0"/>
    <xf numFmtId="0" fontId="0" fillId="2" borderId="0" xfId="0" applyFill="1"/>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textRotation="255"/>
    </xf>
    <xf numFmtId="0" fontId="4" fillId="0" borderId="5"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0" borderId="6" xfId="0" applyFont="1" applyBorder="1" applyAlignment="1">
      <alignment horizontal="center" vertical="center" wrapText="1"/>
    </xf>
    <xf numFmtId="0" fontId="5" fillId="2" borderId="1" xfId="0" applyFont="1" applyFill="1" applyBorder="1" applyAlignment="1">
      <alignment horizontal="center" vertical="center"/>
    </xf>
    <xf numFmtId="0" fontId="3" fillId="2" borderId="1" xfId="0" applyFont="1" applyFill="1" applyBorder="1" applyAlignment="1">
      <alignment horizontal="center" vertical="center" textRotation="255"/>
    </xf>
    <xf numFmtId="0" fontId="4" fillId="0" borderId="6" xfId="0" applyFont="1" applyFill="1" applyBorder="1" applyAlignment="1">
      <alignment horizontal="center" vertical="center" wrapText="1"/>
    </xf>
    <xf numFmtId="9" fontId="3" fillId="2" borderId="2" xfId="0" applyNumberFormat="1" applyFont="1" applyFill="1" applyBorder="1" applyAlignment="1">
      <alignment horizontal="center" vertical="center" wrapText="1"/>
    </xf>
    <xf numFmtId="9" fontId="3" fillId="2" borderId="4" xfId="0" applyNumberFormat="1"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9" fontId="3" fillId="2"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9" fontId="4" fillId="2" borderId="2" xfId="0" applyNumberFormat="1" applyFont="1" applyFill="1" applyBorder="1" applyAlignment="1">
      <alignment horizontal="center" vertical="center" wrapText="1"/>
    </xf>
    <xf numFmtId="9" fontId="4" fillId="2" borderId="4" xfId="0" applyNumberFormat="1" applyFont="1" applyFill="1" applyBorder="1" applyAlignment="1">
      <alignment horizontal="center" vertical="center" wrapText="1"/>
    </xf>
    <xf numFmtId="0" fontId="3" fillId="2" borderId="7"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1" xfId="0" applyFont="1" applyFill="1" applyBorder="1" applyAlignment="1">
      <alignment horizontal="center" vertical="center"/>
    </xf>
    <xf numFmtId="9" fontId="3" fillId="0" borderId="1" xfId="3" applyFont="1" applyBorder="1" applyAlignment="1">
      <alignment horizontal="center" vertical="center"/>
    </xf>
    <xf numFmtId="177" fontId="3" fillId="0" borderId="1" xfId="0" applyNumberFormat="1" applyFont="1" applyBorder="1" applyAlignment="1">
      <alignment horizontal="center" vertical="center" wrapText="1"/>
    </xf>
    <xf numFmtId="0" fontId="0" fillId="0" borderId="0" xfId="0" applyFill="1" applyAlignment="1">
      <alignment wrapText="1"/>
    </xf>
    <xf numFmtId="0" fontId="3" fillId="2" borderId="7" xfId="0" applyFont="1" applyFill="1" applyBorder="1" applyAlignment="1">
      <alignment horizontal="center" vertical="center"/>
    </xf>
    <xf numFmtId="0" fontId="7" fillId="0" borderId="0" xfId="0" applyFont="1" applyFill="1" applyAlignment="1">
      <alignment wrapText="1"/>
    </xf>
    <xf numFmtId="0" fontId="5" fillId="2" borderId="1" xfId="0" applyFont="1" applyFill="1" applyBorder="1" applyAlignment="1" quotePrefix="1">
      <alignment horizontal="center" vertical="center"/>
    </xf>
    <xf numFmtId="9" fontId="3" fillId="2" borderId="1" xfId="0" applyNumberFormat="1" applyFont="1" applyFill="1" applyBorder="1" applyAlignment="1" quotePrefix="1">
      <alignment horizontal="center" vertical="center" wrapText="1"/>
    </xf>
    <xf numFmtId="0" fontId="3" fillId="2" borderId="1" xfId="0" applyFont="1" applyFill="1" applyBorder="1" applyAlignment="1" quotePrefix="1">
      <alignment horizontal="center" vertical="center" wrapText="1"/>
    </xf>
    <xf numFmtId="9" fontId="4" fillId="0" borderId="1" xfId="0" applyNumberFormat="1"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1957070" y="12077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tabSelected="1" zoomScale="70" zoomScaleNormal="70" workbookViewId="0">
      <selection activeCell="E8" sqref="E8:J9"/>
    </sheetView>
  </sheetViews>
  <sheetFormatPr defaultColWidth="9" defaultRowHeight="14"/>
  <cols>
    <col min="1" max="1" width="5.38333333333333" customWidth="1"/>
    <col min="2" max="2" width="7.75" customWidth="1"/>
    <col min="3" max="3" width="12.25" customWidth="1"/>
    <col min="4" max="4" width="32" style="2" customWidth="1"/>
    <col min="5" max="5" width="19.5" customWidth="1"/>
    <col min="6" max="6" width="19.2" style="2" customWidth="1"/>
    <col min="7" max="7" width="26.9083333333333" customWidth="1"/>
    <col min="8" max="8" width="12.5" customWidth="1"/>
    <col min="9" max="9" width="11" customWidth="1"/>
    <col min="10" max="10" width="14.6333333333333" customWidth="1"/>
    <col min="11" max="11" width="23.2166666666667" customWidth="1"/>
  </cols>
  <sheetData>
    <row r="1" ht="33.95" customHeight="1" spans="1:10">
      <c r="A1" s="3" t="s">
        <v>0</v>
      </c>
      <c r="B1" s="3"/>
      <c r="C1" s="3"/>
      <c r="D1" s="3"/>
      <c r="E1" s="3"/>
      <c r="F1" s="3"/>
      <c r="G1" s="3"/>
      <c r="H1" s="3"/>
      <c r="I1" s="3"/>
      <c r="J1" s="3"/>
    </row>
    <row r="2" ht="18.75" customHeight="1" spans="1:10">
      <c r="A2" s="4" t="s">
        <v>1</v>
      </c>
      <c r="B2" s="4"/>
      <c r="C2" s="4"/>
      <c r="D2" s="4"/>
      <c r="E2" s="4"/>
      <c r="F2" s="4"/>
      <c r="G2" s="4"/>
      <c r="H2" s="4"/>
      <c r="I2" s="4"/>
      <c r="J2" s="4"/>
    </row>
    <row r="3" ht="20.1" customHeight="1" spans="1:10">
      <c r="A3" s="5" t="s">
        <v>2</v>
      </c>
      <c r="B3" s="5"/>
      <c r="C3" s="5"/>
      <c r="D3" s="5" t="s">
        <v>3</v>
      </c>
      <c r="E3" s="5"/>
      <c r="F3" s="5"/>
      <c r="G3" s="5"/>
      <c r="H3" s="5"/>
      <c r="I3" s="5"/>
      <c r="J3" s="5"/>
    </row>
    <row r="4" ht="20.1" customHeight="1" spans="1:10">
      <c r="A4" s="5" t="s">
        <v>4</v>
      </c>
      <c r="B4" s="5"/>
      <c r="C4" s="5"/>
      <c r="D4" s="6" t="s">
        <v>5</v>
      </c>
      <c r="E4" s="7"/>
      <c r="F4" s="8"/>
      <c r="G4" s="5" t="s">
        <v>6</v>
      </c>
      <c r="H4" s="9" t="s">
        <v>7</v>
      </c>
      <c r="I4" s="9"/>
      <c r="J4" s="9"/>
    </row>
    <row r="5" ht="30" spans="1:10">
      <c r="A5" s="9" t="s">
        <v>8</v>
      </c>
      <c r="B5" s="9"/>
      <c r="C5" s="9"/>
      <c r="D5" s="9"/>
      <c r="E5" s="9" t="s">
        <v>9</v>
      </c>
      <c r="F5" s="9" t="s">
        <v>10</v>
      </c>
      <c r="G5" s="9" t="s">
        <v>11</v>
      </c>
      <c r="H5" s="9" t="s">
        <v>12</v>
      </c>
      <c r="I5" s="9" t="s">
        <v>13</v>
      </c>
      <c r="J5" s="5" t="s">
        <v>14</v>
      </c>
    </row>
    <row r="6" ht="20.1" customHeight="1" spans="1:10">
      <c r="A6" s="9"/>
      <c r="B6" s="9"/>
      <c r="C6" s="9"/>
      <c r="D6" s="10" t="s">
        <v>15</v>
      </c>
      <c r="E6" s="5">
        <f>E7</f>
        <v>156.166007</v>
      </c>
      <c r="F6" s="9">
        <f>F7</f>
        <v>138.956122</v>
      </c>
      <c r="G6" s="5">
        <f>G7</f>
        <v>134.648544</v>
      </c>
      <c r="H6" s="5">
        <v>10</v>
      </c>
      <c r="I6" s="38">
        <f>G6/F6</f>
        <v>0.969000444615171</v>
      </c>
      <c r="J6" s="39">
        <f>I6*10</f>
        <v>9.69000444615171</v>
      </c>
    </row>
    <row r="7" ht="15" spans="1:10">
      <c r="A7" s="9"/>
      <c r="B7" s="9"/>
      <c r="C7" s="9"/>
      <c r="D7" s="11" t="s">
        <v>16</v>
      </c>
      <c r="E7" s="12">
        <v>156.166007</v>
      </c>
      <c r="F7" s="13">
        <v>138.956122</v>
      </c>
      <c r="G7" s="12">
        <v>134.648544</v>
      </c>
      <c r="H7" s="5" t="s">
        <v>17</v>
      </c>
      <c r="I7" s="38">
        <f>G7/F7</f>
        <v>0.969000444615171</v>
      </c>
      <c r="J7" s="9" t="s">
        <v>17</v>
      </c>
    </row>
    <row r="8" ht="24.95" customHeight="1" spans="1:10">
      <c r="A8" s="9"/>
      <c r="B8" s="9"/>
      <c r="C8" s="9"/>
      <c r="D8" s="9" t="s">
        <v>18</v>
      </c>
      <c r="E8" s="5" t="s">
        <v>17</v>
      </c>
      <c r="F8" s="5" t="s">
        <v>17</v>
      </c>
      <c r="G8" s="5" t="s">
        <v>17</v>
      </c>
      <c r="H8" s="5" t="s">
        <v>17</v>
      </c>
      <c r="I8" s="5" t="s">
        <v>17</v>
      </c>
      <c r="J8" s="5" t="s">
        <v>17</v>
      </c>
    </row>
    <row r="9" ht="18.95" customHeight="1" spans="1:10">
      <c r="A9" s="9"/>
      <c r="B9" s="9"/>
      <c r="C9" s="9"/>
      <c r="D9" s="11" t="s">
        <v>19</v>
      </c>
      <c r="E9" s="5" t="s">
        <v>17</v>
      </c>
      <c r="F9" s="5" t="s">
        <v>17</v>
      </c>
      <c r="G9" s="5" t="s">
        <v>17</v>
      </c>
      <c r="H9" s="5" t="s">
        <v>17</v>
      </c>
      <c r="I9" s="5" t="s">
        <v>17</v>
      </c>
      <c r="J9" s="5" t="s">
        <v>17</v>
      </c>
    </row>
    <row r="10" ht="26.1" customHeight="1" spans="1:10">
      <c r="A10" s="14" t="s">
        <v>20</v>
      </c>
      <c r="B10" s="9" t="s">
        <v>21</v>
      </c>
      <c r="C10" s="9"/>
      <c r="D10" s="9"/>
      <c r="E10" s="9"/>
      <c r="F10" s="9" t="s">
        <v>22</v>
      </c>
      <c r="G10" s="9"/>
      <c r="H10" s="9"/>
      <c r="I10" s="9"/>
      <c r="J10" s="9"/>
    </row>
    <row r="11" ht="212" customHeight="1" spans="1:10">
      <c r="A11" s="14"/>
      <c r="B11" s="9" t="s">
        <v>23</v>
      </c>
      <c r="C11" s="9"/>
      <c r="D11" s="9"/>
      <c r="E11" s="9"/>
      <c r="F11" s="9" t="s">
        <v>23</v>
      </c>
      <c r="G11" s="9"/>
      <c r="H11" s="9"/>
      <c r="I11" s="9"/>
      <c r="J11" s="9"/>
    </row>
    <row r="12" ht="30" spans="1:10">
      <c r="A12" s="14" t="s">
        <v>24</v>
      </c>
      <c r="B12" s="9" t="s">
        <v>25</v>
      </c>
      <c r="C12" s="5" t="s">
        <v>26</v>
      </c>
      <c r="D12" s="9" t="s">
        <v>27</v>
      </c>
      <c r="E12" s="5" t="s">
        <v>28</v>
      </c>
      <c r="F12" s="9" t="s">
        <v>29</v>
      </c>
      <c r="G12" s="9"/>
      <c r="H12" s="9" t="s">
        <v>30</v>
      </c>
      <c r="I12" s="9" t="s">
        <v>14</v>
      </c>
      <c r="J12" s="9" t="s">
        <v>31</v>
      </c>
    </row>
    <row r="13" ht="45" spans="1:10">
      <c r="A13" s="14"/>
      <c r="B13" s="15" t="s">
        <v>32</v>
      </c>
      <c r="C13" s="12" t="s">
        <v>33</v>
      </c>
      <c r="D13" s="13" t="s">
        <v>34</v>
      </c>
      <c r="E13" s="13" t="s">
        <v>35</v>
      </c>
      <c r="F13" s="16" t="s">
        <v>36</v>
      </c>
      <c r="G13" s="17"/>
      <c r="H13" s="13">
        <v>5</v>
      </c>
      <c r="I13" s="13">
        <v>5</v>
      </c>
      <c r="J13" s="5"/>
    </row>
    <row r="14" ht="45" spans="1:10">
      <c r="A14" s="14"/>
      <c r="B14" s="18"/>
      <c r="C14" s="12" t="s">
        <v>33</v>
      </c>
      <c r="D14" s="13" t="s">
        <v>37</v>
      </c>
      <c r="E14" s="19" t="s">
        <v>38</v>
      </c>
      <c r="F14" s="16" t="s">
        <v>39</v>
      </c>
      <c r="G14" s="17"/>
      <c r="H14" s="13">
        <v>5</v>
      </c>
      <c r="I14" s="13">
        <v>5</v>
      </c>
      <c r="J14" s="5"/>
    </row>
    <row r="15" ht="45" spans="1:10">
      <c r="A15" s="14"/>
      <c r="B15" s="18"/>
      <c r="C15" s="12" t="s">
        <v>33</v>
      </c>
      <c r="D15" s="13" t="s">
        <v>40</v>
      </c>
      <c r="E15" s="19" t="s">
        <v>38</v>
      </c>
      <c r="F15" s="16" t="s">
        <v>41</v>
      </c>
      <c r="G15" s="17"/>
      <c r="H15" s="13">
        <v>5</v>
      </c>
      <c r="I15" s="13">
        <v>5</v>
      </c>
      <c r="J15" s="5"/>
    </row>
    <row r="16" s="1" customFormat="1" ht="45" spans="1:10">
      <c r="A16" s="20"/>
      <c r="B16" s="21"/>
      <c r="C16" s="12" t="s">
        <v>33</v>
      </c>
      <c r="D16" s="13" t="s">
        <v>42</v>
      </c>
      <c r="E16" s="43" t="s">
        <v>43</v>
      </c>
      <c r="F16" s="16" t="s">
        <v>44</v>
      </c>
      <c r="G16" s="17"/>
      <c r="H16" s="13">
        <v>10</v>
      </c>
      <c r="I16" s="13">
        <v>10</v>
      </c>
      <c r="J16" s="12"/>
    </row>
    <row r="17" s="1" customFormat="1" ht="45" spans="1:10">
      <c r="A17" s="20"/>
      <c r="B17" s="21"/>
      <c r="C17" s="12" t="s">
        <v>33</v>
      </c>
      <c r="D17" s="13" t="s">
        <v>45</v>
      </c>
      <c r="E17" s="19" t="s">
        <v>46</v>
      </c>
      <c r="F17" s="22">
        <v>0.9</v>
      </c>
      <c r="G17" s="23"/>
      <c r="H17" s="13">
        <v>5</v>
      </c>
      <c r="I17" s="13">
        <v>5</v>
      </c>
      <c r="J17" s="12"/>
    </row>
    <row r="18" s="1" customFormat="1" ht="45" spans="1:10">
      <c r="A18" s="20"/>
      <c r="B18" s="21"/>
      <c r="C18" s="12" t="s">
        <v>47</v>
      </c>
      <c r="D18" s="13" t="s">
        <v>48</v>
      </c>
      <c r="E18" s="24">
        <f>90%</f>
        <v>0.9</v>
      </c>
      <c r="F18" s="22">
        <v>0.9</v>
      </c>
      <c r="G18" s="23"/>
      <c r="H18" s="13">
        <v>5</v>
      </c>
      <c r="I18" s="13">
        <v>5</v>
      </c>
      <c r="J18" s="12"/>
    </row>
    <row r="19" s="1" customFormat="1" ht="30" spans="1:10">
      <c r="A19" s="20"/>
      <c r="B19" s="21"/>
      <c r="C19" s="12" t="s">
        <v>47</v>
      </c>
      <c r="D19" s="13" t="s">
        <v>49</v>
      </c>
      <c r="E19" s="44" t="s">
        <v>50</v>
      </c>
      <c r="F19" s="22">
        <v>0.95</v>
      </c>
      <c r="G19" s="23"/>
      <c r="H19" s="13">
        <v>5</v>
      </c>
      <c r="I19" s="13">
        <v>5</v>
      </c>
      <c r="J19" s="12"/>
    </row>
    <row r="20" s="1" customFormat="1" ht="41.1" customHeight="1" spans="1:10">
      <c r="A20" s="20"/>
      <c r="B20" s="21"/>
      <c r="C20" s="12" t="s">
        <v>51</v>
      </c>
      <c r="D20" s="13" t="s">
        <v>52</v>
      </c>
      <c r="E20" s="45" t="s">
        <v>53</v>
      </c>
      <c r="F20" s="16" t="s">
        <v>54</v>
      </c>
      <c r="G20" s="17"/>
      <c r="H20" s="13">
        <v>10</v>
      </c>
      <c r="I20" s="13">
        <v>10</v>
      </c>
      <c r="J20" s="12"/>
    </row>
    <row r="21" s="1" customFormat="1" ht="38.1" customHeight="1" spans="1:10">
      <c r="A21" s="20"/>
      <c r="B21" s="21"/>
      <c r="C21" s="13" t="s">
        <v>55</v>
      </c>
      <c r="D21" s="13" t="s">
        <v>56</v>
      </c>
      <c r="E21" s="12" t="s">
        <v>57</v>
      </c>
      <c r="F21" s="16" t="s">
        <v>58</v>
      </c>
      <c r="G21" s="17"/>
      <c r="H21" s="13">
        <v>10</v>
      </c>
      <c r="I21" s="12">
        <v>10</v>
      </c>
      <c r="J21" s="12"/>
    </row>
    <row r="22" ht="97" customHeight="1" spans="1:11">
      <c r="A22" s="14"/>
      <c r="B22" s="26" t="s">
        <v>59</v>
      </c>
      <c r="C22" s="26" t="s">
        <v>60</v>
      </c>
      <c r="D22" s="26" t="s">
        <v>61</v>
      </c>
      <c r="E22" s="26" t="s">
        <v>62</v>
      </c>
      <c r="F22" s="27" t="s">
        <v>63</v>
      </c>
      <c r="G22" s="28"/>
      <c r="H22" s="29">
        <v>10</v>
      </c>
      <c r="I22" s="12">
        <v>9</v>
      </c>
      <c r="J22" s="9" t="s">
        <v>64</v>
      </c>
      <c r="K22" s="40"/>
    </row>
    <row r="23" ht="104" customHeight="1" spans="1:10">
      <c r="A23" s="14"/>
      <c r="B23" s="26"/>
      <c r="C23" s="26" t="s">
        <v>65</v>
      </c>
      <c r="D23" s="26" t="s">
        <v>66</v>
      </c>
      <c r="E23" s="26" t="s">
        <v>62</v>
      </c>
      <c r="F23" s="27" t="s">
        <v>67</v>
      </c>
      <c r="G23" s="28"/>
      <c r="H23" s="29">
        <v>10</v>
      </c>
      <c r="I23" s="12">
        <v>10</v>
      </c>
      <c r="J23" s="5"/>
    </row>
    <row r="24" ht="51" customHeight="1" spans="1:10">
      <c r="A24" s="14"/>
      <c r="B24" s="26" t="s">
        <v>68</v>
      </c>
      <c r="C24" s="26" t="s">
        <v>69</v>
      </c>
      <c r="D24" s="26" t="s">
        <v>70</v>
      </c>
      <c r="E24" s="46" t="s">
        <v>71</v>
      </c>
      <c r="F24" s="31">
        <v>0.9666</v>
      </c>
      <c r="G24" s="32"/>
      <c r="H24" s="33">
        <v>10</v>
      </c>
      <c r="I24" s="41">
        <v>9</v>
      </c>
      <c r="J24" s="9" t="s">
        <v>72</v>
      </c>
    </row>
    <row r="25" ht="41" customHeight="1" spans="1:11">
      <c r="A25" s="34" t="s">
        <v>73</v>
      </c>
      <c r="B25" s="35"/>
      <c r="C25" s="35"/>
      <c r="D25" s="35"/>
      <c r="E25" s="35"/>
      <c r="F25" s="35"/>
      <c r="G25" s="36"/>
      <c r="H25" s="37">
        <f>SUM(H13:H24)+H6</f>
        <v>100</v>
      </c>
      <c r="I25" s="37">
        <f>SUM(I13:I24)+J6</f>
        <v>97.6900044461517</v>
      </c>
      <c r="J25" s="5"/>
      <c r="K25" s="42"/>
    </row>
  </sheetData>
  <mergeCells count="30">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A25:G25"/>
    <mergeCell ref="A10:A11"/>
    <mergeCell ref="A12:A24"/>
    <mergeCell ref="B13:B21"/>
    <mergeCell ref="B22:B23"/>
    <mergeCell ref="A5:C9"/>
  </mergeCells>
  <pageMargins left="0.708661417322835" right="0.511811023622047" top="0.551181102362205" bottom="0.551181102362205" header="0.31496062992126" footer="0.31496062992126"/>
  <pageSetup paperSize="9" scale="6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2015-06-08T02:17:00Z</dcterms:created>
  <cp:lastPrinted>2020-04-25T10:17:00Z</cp:lastPrinted>
  <dcterms:modified xsi:type="dcterms:W3CDTF">2025-08-26T10:05:07Z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1E1106250A2143A5A4F6B76CF8245594_13</vt:lpwstr>
  </property>
</Properties>
</file>