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25"/>
  </bookViews>
  <sheets>
    <sheet name="Sheet1" sheetId="1" r:id="rId1"/>
    <sheet name="Sheet2" sheetId="2" r:id="rId2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<sst xmlns="http://schemas.openxmlformats.org/spreadsheetml/2006/main" count="116" uniqueCount="80">
  <si>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</si>
  <si>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</si>
  <si>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</si>
  <si>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五批试点-肌少症的生物机制及防治平台建设（二期）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</si>
  <si>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</si>
  <si>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</si>
  <si>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</si>
  <si>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</si>
  <si>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</si>
  <si>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</si>
  <si>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</si>
  <si>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</si>
  <si>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</si>
  <si>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</si>
  <si>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</si>
  <si>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</si>
  <si>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</si>
  <si>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</si>
  <si>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</si>
  <si>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</si>
  <si>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</si>
  <si>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</si>
  <si>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</si>
  <si>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绘制正常及不同程度肌少症人群的多组学基线图谱，通过多组学分析筛选肌少症预警生物标志物，通过多组学分析筛选肌少症潜在治疗靶点，并建立多维度数据库。在细胞实验层面验证结直肠癌诱发肌少症的相关通路。掌握小鼠PDX模型的构建技术。初步完善小鼠肌力实时监测生物电极。（已构建完成，完成发明专利撰写）。明确至少1个纳米材料/干细胞外泌体/微凝胶/冲击波影响骨骼肌微环境的调控机制。</t>
  </si>
  <si>
    <t xml:space="preserve"> 绘制了肌少症人群的微生物、代谢物图谱，从菌群角度筛选出肌少症的预警标志物，正在鉴定一个脂肪因子作为肌少症治疗靶点。已建立人结直肠癌细胞系与骨骼肌细胞系的体外共培养体系，正在进行相关的炎症因子、代谢组学和蛋白质谱分析。已建立人结肠癌小鼠PDX模型，正在进行小鼠骨骼肌肌力、骨骼肌线粒体呼吸代谢及骨骼肌线粒体蛋白质谱分析。已构建肌力监测生物电极，并完成发明专利的撰写。完成金纳米颗粒的安全性，有效性评估。发表多篇论文、参加学术会议并已申请多项专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</si>
  <si>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</si>
  <si>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</si>
  <si>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</si>
  <si>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</si>
  <si>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</si>
  <si>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</si>
  <si>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</si>
  <si>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</si>
  <si>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</si>
  <si>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</si>
  <si>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课题数量</t>
  </si>
  <si>
    <t>5个</t>
  </si>
  <si>
    <t>发表高水平论文</t>
  </si>
  <si>
    <t>≥5篇</t>
  </si>
  <si>
    <t>10篇</t>
  </si>
  <si>
    <t>申请专利</t>
  </si>
  <si>
    <t>≥2项</t>
  </si>
  <si>
    <t>9项</t>
  </si>
  <si>
    <t>提高指标值设置精确性</t>
  </si>
  <si>
    <t>参加学术会议</t>
  </si>
  <si>
    <t>≥2次</t>
  </si>
  <si>
    <t>3次</t>
  </si>
  <si>
    <t>质量指标</t>
  </si>
  <si>
    <t>课题评审合格率</t>
  </si>
  <si>
    <t>≥90%</t>
  </si>
  <si>
    <t>成本指标</t>
  </si>
  <si>
    <t>课题研究总成本</t>
  </si>
  <si>
    <t>≤39万</t>
  </si>
  <si>
    <t>2024年度当年度财政拨款支出36.736852万元，上年度结转资金支出403.16971万元</t>
  </si>
  <si>
    <t>效益指标</t>
  </si>
  <si>
    <t>社会效益
指标</t>
  </si>
  <si>
    <t>研究成果刊发报道率</t>
  </si>
  <si>
    <t>增强宣传力度</t>
  </si>
  <si>
    <t>提高研究所的知名度</t>
  </si>
  <si>
    <t>提出了新策略，弥补了肌少症治疗的空白，提高了研究所的知名度</t>
  </si>
  <si>
    <t>加强效益资料归集</t>
  </si>
  <si>
    <t>搭建肌少症科研平台</t>
  </si>
  <si>
    <t>已搭建肌少症科研平台</t>
  </si>
  <si>
    <t>满意度
指标</t>
  </si>
  <si>
    <t>服务对象满意度指标</t>
  </si>
  <si>
    <t>课题成果使用主体满意度</t>
  </si>
  <si>
    <t>加强满意度调查样本量</t>
  </si>
  <si>
    <t>课题管理主体满意度</t>
  </si>
  <si>
    <t>总分：</t>
  </si>
  <si>
    <t>总经费指出情况</t>
  </si>
  <si>
    <t>项目金额</t>
  </si>
  <si>
    <t>执行金额</t>
  </si>
  <si>
    <t>间接经费</t>
  </si>
  <si>
    <t>合计</t>
  </si>
  <si>
    <t>经费预算</t>
  </si>
  <si>
    <t>2023年</t>
  </si>
  <si>
    <t>2024年</t>
  </si>
  <si>
    <t>2025年</t>
  </si>
  <si>
    <t>23-24</t>
  </si>
  <si>
    <t>24年度项目支出绩效表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</si>
</sst>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</font>
    <font>
      <b/>
      <sz val="14"/>
      <color theme="2" tint="-0.899990844447157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1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5" fillId="29" borderId="11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26" fillId="32" borderId="11" applyNumberFormat="false" applyAlignment="false" applyProtection="false">
      <alignment vertical="center"/>
    </xf>
    <xf numFmtId="0" fontId="27" fillId="29" borderId="12" applyNumberFormat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Alignment="true">
      <alignment vertical="center" wrapText="true"/>
    </xf>
    <xf numFmtId="0" fontId="0" fillId="0" borderId="0" xfId="0" applyAlignmen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justify" vertical="center"/>
    </xf>
    <xf numFmtId="0" fontId="1" fillId="0" borderId="1" xfId="0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left" vertical="center"/>
    </xf>
    <xf numFmtId="10" fontId="0" fillId="0" borderId="0" xfId="0" applyNumberFormat="true" applyAlignment="true">
      <alignment vertical="center"/>
    </xf>
    <xf numFmtId="9" fontId="1" fillId="0" borderId="1" xfId="11" applyFont="true" applyBorder="true" applyAlignment="true">
      <alignment horizontal="center" vertical="center"/>
    </xf>
    <xf numFmtId="0" fontId="0" fillId="0" borderId="0" xfId="0" applyAlignment="true">
      <alignment horizont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7" fontId="1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left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/>
    </xf>
    <xf numFmtId="10" fontId="1" fillId="0" borderId="1" xfId="11" applyNumberFormat="true" applyFont="true" applyBorder="true" applyAlignment="true">
      <alignment horizontal="center" vertical="center"/>
    </xf>
    <xf numFmtId="176" fontId="1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176" fontId="1" fillId="0" borderId="1" xfId="0" applyNumberFormat="true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  <xf numFmtId="0" fontId="8" fillId="0" borderId="0" xfId="0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180" y="121031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15</xdr:row>
      <xdr:rowOff>27940</xdr:rowOff>
    </xdr:from>
    <xdr:to>
      <xdr:col>3</xdr:col>
      <xdr:colOff>1332230</xdr:colOff>
      <xdr:row>15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080260" y="3114040"/>
          <a:ext cx="66294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24"/>
  <sheetViews>
    <sheetView tabSelected="1" view="pageBreakPreview" zoomScale="70" zoomScaleNormal="100" zoomScaleSheetLayoutView="70" topLeftCell="A8" workbookViewId="0">
      <selection activeCell="J19" sqref="J19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" customWidth="true"/>
    <col min="4" max="4" width="17.7333333333333" customWidth="true"/>
    <col min="5" max="5" width="19.4" customWidth="true"/>
    <col min="6" max="6" width="13.3333333333333" customWidth="true"/>
    <col min="7" max="7" width="13.7333333333333" customWidth="true"/>
    <col min="8" max="8" width="12.4" customWidth="true"/>
    <col min="9" max="9" width="11" customWidth="true"/>
    <col min="10" max="10" width="15.9333333333333" customWidth="true"/>
    <col min="11" max="12" width="12.6666666666667" style="12"/>
    <col min="13" max="17" width="9" style="12"/>
  </cols>
  <sheetData>
    <row r="1" ht="33.95" customHeight="true" spans="1:10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ht="18.75" customHeight="true" spans="1:1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ht="20.2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" customHeight="true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4" t="s">
        <v>7</v>
      </c>
      <c r="I4" s="4"/>
      <c r="J4" s="4"/>
    </row>
    <row r="5" ht="31.5" spans="1:10">
      <c r="A5" s="4" t="s">
        <v>8</v>
      </c>
      <c r="B5" s="4"/>
      <c r="C5" s="4"/>
      <c r="D5" s="5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5" t="s">
        <v>14</v>
      </c>
    </row>
    <row r="6" ht="20.2" customHeight="true" spans="1:10">
      <c r="A6" s="4"/>
      <c r="B6" s="4"/>
      <c r="C6" s="4"/>
      <c r="D6" s="6" t="s">
        <v>15</v>
      </c>
      <c r="E6" s="22">
        <f>E7+E8</f>
        <v>501</v>
      </c>
      <c r="F6" s="22">
        <f>F7+F8</f>
        <v>501</v>
      </c>
      <c r="G6" s="22">
        <f>G7+G8</f>
        <v>439.906562</v>
      </c>
      <c r="H6" s="5">
        <v>10</v>
      </c>
      <c r="I6" s="26">
        <f t="shared" ref="I6:I8" si="0">G6/F6</f>
        <v>0.87805700998004</v>
      </c>
      <c r="J6" s="27">
        <f>10*I6</f>
        <v>8.7805700998004</v>
      </c>
    </row>
    <row r="7" ht="15.75" spans="1:10">
      <c r="A7" s="4"/>
      <c r="B7" s="4"/>
      <c r="C7" s="4"/>
      <c r="D7" s="7" t="s">
        <v>16</v>
      </c>
      <c r="E7" s="22">
        <v>39</v>
      </c>
      <c r="F7" s="22">
        <v>39</v>
      </c>
      <c r="G7" s="22">
        <v>36.736852</v>
      </c>
      <c r="H7" s="5" t="s">
        <v>17</v>
      </c>
      <c r="I7" s="26">
        <f t="shared" si="0"/>
        <v>0.941970564102564</v>
      </c>
      <c r="J7" s="4" t="s">
        <v>17</v>
      </c>
    </row>
    <row r="8" ht="24.95" customHeight="true" spans="1:10">
      <c r="A8" s="4"/>
      <c r="B8" s="4"/>
      <c r="C8" s="4"/>
      <c r="D8" s="5" t="s">
        <v>18</v>
      </c>
      <c r="E8" s="22">
        <v>462</v>
      </c>
      <c r="F8" s="22">
        <v>462</v>
      </c>
      <c r="G8" s="22">
        <v>403.16971</v>
      </c>
      <c r="H8" s="5" t="s">
        <v>17</v>
      </c>
      <c r="I8" s="26">
        <f t="shared" si="0"/>
        <v>0.87266170995671</v>
      </c>
      <c r="J8" s="4" t="s">
        <v>17</v>
      </c>
    </row>
    <row r="9" ht="18.95" customHeight="true" spans="1:10">
      <c r="A9" s="4"/>
      <c r="B9" s="4"/>
      <c r="C9" s="4"/>
      <c r="D9" s="8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4" t="s">
        <v>17</v>
      </c>
    </row>
    <row r="10" ht="26.2" customHeight="true" spans="1:10">
      <c r="A10" s="15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233.1" customHeight="true" spans="1:10">
      <c r="A11" s="15"/>
      <c r="B11" s="16" t="s">
        <v>23</v>
      </c>
      <c r="C11" s="16"/>
      <c r="D11" s="16"/>
      <c r="E11" s="16"/>
      <c r="F11" s="23" t="s">
        <v>24</v>
      </c>
      <c r="G11" s="23"/>
      <c r="H11" s="23"/>
      <c r="I11" s="23"/>
      <c r="J11" s="23"/>
    </row>
    <row r="12" ht="31.5" spans="1:10">
      <c r="A12" s="15" t="s">
        <v>25</v>
      </c>
      <c r="B12" s="4" t="s">
        <v>26</v>
      </c>
      <c r="C12" s="5" t="s">
        <v>27</v>
      </c>
      <c r="D12" s="5" t="s">
        <v>28</v>
      </c>
      <c r="E12" s="5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s="11" customFormat="true" ht="15" customHeight="true" spans="1:17">
      <c r="A13" s="15"/>
      <c r="B13" s="17" t="s">
        <v>33</v>
      </c>
      <c r="C13" s="5" t="s">
        <v>34</v>
      </c>
      <c r="D13" s="5" t="s">
        <v>35</v>
      </c>
      <c r="E13" s="5" t="s">
        <v>36</v>
      </c>
      <c r="F13" s="4" t="s">
        <v>36</v>
      </c>
      <c r="G13" s="4"/>
      <c r="H13" s="4">
        <v>10</v>
      </c>
      <c r="I13" s="4">
        <v>10</v>
      </c>
      <c r="J13" s="28"/>
      <c r="K13" s="12"/>
      <c r="L13" s="12"/>
      <c r="M13" s="12"/>
      <c r="N13" s="12"/>
      <c r="O13" s="12"/>
      <c r="P13" s="12"/>
      <c r="Q13" s="12"/>
    </row>
    <row r="14" s="11" customFormat="true" ht="15.75" spans="1:17">
      <c r="A14" s="15"/>
      <c r="B14" s="18"/>
      <c r="C14" s="5"/>
      <c r="D14" s="5" t="s">
        <v>37</v>
      </c>
      <c r="E14" s="5" t="s">
        <v>38</v>
      </c>
      <c r="F14" s="4" t="s">
        <v>39</v>
      </c>
      <c r="G14" s="4"/>
      <c r="H14" s="4">
        <v>10</v>
      </c>
      <c r="I14" s="4">
        <v>10</v>
      </c>
      <c r="J14" s="28"/>
      <c r="K14" s="12"/>
      <c r="L14" s="12"/>
      <c r="M14" s="12"/>
      <c r="N14" s="12"/>
      <c r="O14" s="12"/>
      <c r="P14" s="12"/>
      <c r="Q14" s="12"/>
    </row>
    <row r="15" s="11" customFormat="true" ht="31.5" spans="1:17">
      <c r="A15" s="15"/>
      <c r="B15" s="18"/>
      <c r="C15" s="5"/>
      <c r="D15" s="5" t="s">
        <v>40</v>
      </c>
      <c r="E15" s="5" t="s">
        <v>41</v>
      </c>
      <c r="F15" s="4" t="s">
        <v>42</v>
      </c>
      <c r="G15" s="4"/>
      <c r="H15" s="4">
        <v>10</v>
      </c>
      <c r="I15" s="4">
        <v>8</v>
      </c>
      <c r="J15" s="4" t="s">
        <v>43</v>
      </c>
      <c r="K15" s="12"/>
      <c r="L15" s="12"/>
      <c r="M15" s="12"/>
      <c r="N15" s="12"/>
      <c r="O15" s="12"/>
      <c r="P15" s="12"/>
      <c r="Q15" s="12"/>
    </row>
    <row r="16" s="11" customFormat="true" ht="32.1" customHeight="true" spans="1:17">
      <c r="A16" s="15"/>
      <c r="B16" s="18"/>
      <c r="C16" s="5"/>
      <c r="D16" s="4" t="s">
        <v>44</v>
      </c>
      <c r="E16" s="4" t="s">
        <v>45</v>
      </c>
      <c r="F16" s="4" t="s">
        <v>46</v>
      </c>
      <c r="G16" s="4"/>
      <c r="H16" s="4">
        <v>10</v>
      </c>
      <c r="I16" s="4">
        <v>10</v>
      </c>
      <c r="J16" s="4"/>
      <c r="K16" s="12"/>
      <c r="L16" s="12"/>
      <c r="M16" s="12"/>
      <c r="N16" s="12"/>
      <c r="O16" s="12"/>
      <c r="P16" s="12"/>
      <c r="Q16" s="12"/>
    </row>
    <row r="17" s="11" customFormat="true" ht="15.75" spans="1:17">
      <c r="A17" s="15"/>
      <c r="B17" s="18"/>
      <c r="C17" s="5" t="s">
        <v>47</v>
      </c>
      <c r="D17" s="4" t="s">
        <v>48</v>
      </c>
      <c r="E17" s="4" t="s">
        <v>49</v>
      </c>
      <c r="F17" s="24">
        <v>1</v>
      </c>
      <c r="G17" s="4"/>
      <c r="H17" s="4">
        <v>10</v>
      </c>
      <c r="I17" s="4">
        <v>10</v>
      </c>
      <c r="J17" s="28"/>
      <c r="K17" s="12"/>
      <c r="L17" s="12"/>
      <c r="M17" s="12"/>
      <c r="N17" s="12"/>
      <c r="O17" s="12"/>
      <c r="P17" s="12"/>
      <c r="Q17" s="12"/>
    </row>
    <row r="18" ht="57" customHeight="true" spans="1:10">
      <c r="A18" s="15"/>
      <c r="B18" s="19"/>
      <c r="C18" s="4" t="s">
        <v>50</v>
      </c>
      <c r="D18" s="4" t="s">
        <v>51</v>
      </c>
      <c r="E18" s="4" t="s">
        <v>52</v>
      </c>
      <c r="F18" s="4" t="s">
        <v>53</v>
      </c>
      <c r="G18" s="4"/>
      <c r="H18" s="4">
        <v>10</v>
      </c>
      <c r="I18" s="4">
        <v>10</v>
      </c>
      <c r="J18" s="4"/>
    </row>
    <row r="19" ht="31.5" spans="1:10">
      <c r="A19" s="15"/>
      <c r="B19" s="20" t="s">
        <v>54</v>
      </c>
      <c r="C19" s="17" t="s">
        <v>55</v>
      </c>
      <c r="D19" s="4" t="s">
        <v>56</v>
      </c>
      <c r="E19" s="4" t="s">
        <v>49</v>
      </c>
      <c r="F19" s="25">
        <v>0.3</v>
      </c>
      <c r="G19" s="5"/>
      <c r="H19" s="4">
        <v>10</v>
      </c>
      <c r="I19" s="29">
        <f>H19*30%/90%</f>
        <v>3.33333333333333</v>
      </c>
      <c r="J19" s="4" t="s">
        <v>57</v>
      </c>
    </row>
    <row r="20" ht="31.5" spans="1:10">
      <c r="A20" s="15"/>
      <c r="B20" s="20"/>
      <c r="C20" s="18"/>
      <c r="D20" s="4" t="s">
        <v>58</v>
      </c>
      <c r="E20" s="4" t="s">
        <v>58</v>
      </c>
      <c r="F20" s="4" t="s">
        <v>59</v>
      </c>
      <c r="G20" s="4"/>
      <c r="H20" s="4">
        <v>5</v>
      </c>
      <c r="I20" s="5">
        <v>4</v>
      </c>
      <c r="J20" s="4" t="s">
        <v>60</v>
      </c>
    </row>
    <row r="21" ht="39" customHeight="true" spans="1:10">
      <c r="A21" s="15"/>
      <c r="B21" s="20"/>
      <c r="C21" s="19"/>
      <c r="D21" s="7" t="s">
        <v>61</v>
      </c>
      <c r="E21" s="7" t="s">
        <v>61</v>
      </c>
      <c r="F21" s="4" t="s">
        <v>62</v>
      </c>
      <c r="G21" s="4"/>
      <c r="H21" s="4">
        <v>5</v>
      </c>
      <c r="I21" s="5">
        <v>5</v>
      </c>
      <c r="J21" s="4"/>
    </row>
    <row r="22" ht="31.5" spans="1:13">
      <c r="A22" s="15"/>
      <c r="B22" s="20" t="s">
        <v>63</v>
      </c>
      <c r="C22" s="20" t="s">
        <v>64</v>
      </c>
      <c r="D22" s="4" t="s">
        <v>65</v>
      </c>
      <c r="E22" s="24" t="s">
        <v>49</v>
      </c>
      <c r="F22" s="25">
        <v>0.9</v>
      </c>
      <c r="G22" s="25"/>
      <c r="H22" s="4">
        <v>5</v>
      </c>
      <c r="I22" s="5">
        <v>3</v>
      </c>
      <c r="J22" s="4" t="s">
        <v>66</v>
      </c>
      <c r="M22" s="31"/>
    </row>
    <row r="23" ht="31.5" spans="1:10">
      <c r="A23" s="15"/>
      <c r="B23" s="20"/>
      <c r="C23" s="20"/>
      <c r="D23" s="4" t="s">
        <v>67</v>
      </c>
      <c r="E23" s="24" t="s">
        <v>49</v>
      </c>
      <c r="F23" s="25">
        <v>1</v>
      </c>
      <c r="G23" s="25"/>
      <c r="H23" s="4">
        <v>5</v>
      </c>
      <c r="I23" s="5">
        <v>5</v>
      </c>
      <c r="J23" s="5"/>
    </row>
    <row r="24" ht="27" customHeight="true" spans="1:10">
      <c r="A24" s="21" t="s">
        <v>68</v>
      </c>
      <c r="B24" s="21"/>
      <c r="C24" s="21"/>
      <c r="D24" s="21"/>
      <c r="E24" s="21"/>
      <c r="F24" s="21"/>
      <c r="G24" s="21"/>
      <c r="H24" s="21">
        <v>100</v>
      </c>
      <c r="I24" s="30">
        <f>SUM(I13:I23)+J6</f>
        <v>87.1139034331337</v>
      </c>
      <c r="J24" s="5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18"/>
    <mergeCell ref="B19:B21"/>
    <mergeCell ref="B22:B23"/>
    <mergeCell ref="C13:C16"/>
    <mergeCell ref="C19:C21"/>
    <mergeCell ref="C22:C23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K16" sqref="K16"/>
    </sheetView>
  </sheetViews>
  <sheetFormatPr defaultColWidth="9" defaultRowHeight="13.5"/>
  <sheetData>
    <row r="1" ht="27" spans="1:10">
      <c r="A1" s="1" t="s">
        <v>69</v>
      </c>
      <c r="B1" s="2" t="s">
        <v>2</v>
      </c>
      <c r="C1" s="2" t="s">
        <v>70</v>
      </c>
      <c r="D1" s="2" t="s">
        <v>71</v>
      </c>
      <c r="E1" s="2"/>
      <c r="F1" s="2"/>
      <c r="G1" s="2"/>
      <c r="H1" s="2"/>
      <c r="I1" s="2"/>
      <c r="J1" s="2"/>
    </row>
    <row r="2" spans="1:10">
      <c r="A2" s="2"/>
      <c r="B2" s="2" t="s">
        <v>72</v>
      </c>
      <c r="C2" s="2">
        <v>67.4</v>
      </c>
      <c r="D2" s="2">
        <v>67.4</v>
      </c>
      <c r="E2" s="9">
        <v>1</v>
      </c>
      <c r="F2" s="2"/>
      <c r="G2" s="2"/>
      <c r="H2" s="2"/>
      <c r="I2" s="2"/>
      <c r="J2" s="2"/>
    </row>
    <row r="3" spans="1:10">
      <c r="A3" s="2"/>
      <c r="B3" s="2">
        <v>1</v>
      </c>
      <c r="C3" s="2">
        <v>54.2</v>
      </c>
      <c r="D3" s="2">
        <v>53.9</v>
      </c>
      <c r="E3" s="9">
        <v>0.9944</v>
      </c>
      <c r="F3" s="2"/>
      <c r="G3" s="2"/>
      <c r="H3" s="2"/>
      <c r="I3" s="2"/>
      <c r="J3" s="2"/>
    </row>
    <row r="4" spans="1:10">
      <c r="A4" s="2"/>
      <c r="B4" s="2">
        <v>4</v>
      </c>
      <c r="C4" s="2">
        <v>54.2</v>
      </c>
      <c r="D4" s="2">
        <v>52.07</v>
      </c>
      <c r="E4" s="9">
        <v>0.9608</v>
      </c>
      <c r="F4" s="2"/>
      <c r="G4" s="2"/>
      <c r="H4" s="2"/>
      <c r="I4" s="2"/>
      <c r="J4" s="2"/>
    </row>
    <row r="5" spans="1:10">
      <c r="A5" s="2"/>
      <c r="B5" s="2">
        <v>5</v>
      </c>
      <c r="C5" s="2">
        <v>130.08</v>
      </c>
      <c r="D5" s="2">
        <v>123.41</v>
      </c>
      <c r="E5" s="9">
        <v>0.9487</v>
      </c>
      <c r="F5" s="2"/>
      <c r="G5" s="2"/>
      <c r="H5" s="2"/>
      <c r="I5" s="2"/>
      <c r="J5" s="2"/>
    </row>
    <row r="6" spans="1:10">
      <c r="A6" s="2"/>
      <c r="B6" s="2">
        <v>2</v>
      </c>
      <c r="C6" s="2">
        <v>86.72</v>
      </c>
      <c r="D6" s="2">
        <v>81.03</v>
      </c>
      <c r="E6" s="9">
        <v>0.9344</v>
      </c>
      <c r="F6" s="2"/>
      <c r="G6" s="2"/>
      <c r="H6" s="2"/>
      <c r="I6" s="2"/>
      <c r="J6" s="2"/>
    </row>
    <row r="7" spans="1:10">
      <c r="A7" s="2"/>
      <c r="B7" s="2">
        <v>3</v>
      </c>
      <c r="C7" s="2">
        <v>108.4</v>
      </c>
      <c r="D7" s="2">
        <v>62.09</v>
      </c>
      <c r="E7" s="9">
        <v>0.5728</v>
      </c>
      <c r="F7" s="2"/>
      <c r="G7" s="2"/>
      <c r="H7" s="2"/>
      <c r="I7" s="2"/>
      <c r="J7" s="2"/>
    </row>
    <row r="8" spans="1:10">
      <c r="A8" s="2"/>
      <c r="B8" s="2" t="s">
        <v>73</v>
      </c>
      <c r="C8" s="2">
        <f>SUM(C2:C7)</f>
        <v>501</v>
      </c>
      <c r="D8" s="2">
        <f>SUM(D2:D7)</f>
        <v>439.9</v>
      </c>
      <c r="E8" s="2"/>
      <c r="F8" s="2"/>
      <c r="G8" s="2"/>
      <c r="H8" s="2"/>
      <c r="I8" s="2"/>
      <c r="J8" s="2"/>
    </row>
    <row r="9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>
      <c r="A10" s="2" t="s">
        <v>74</v>
      </c>
      <c r="B10" s="3" t="s">
        <v>75</v>
      </c>
      <c r="C10" s="3" t="s">
        <v>76</v>
      </c>
      <c r="D10" s="3" t="s">
        <v>77</v>
      </c>
      <c r="E10" s="3" t="s">
        <v>78</v>
      </c>
      <c r="F10" s="2"/>
      <c r="G10" s="2"/>
      <c r="H10" s="2"/>
      <c r="I10" s="2"/>
      <c r="J10" s="2"/>
    </row>
    <row r="11" spans="1:10">
      <c r="A11" s="2"/>
      <c r="B11" s="3">
        <v>72</v>
      </c>
      <c r="C11" s="3">
        <v>438.52</v>
      </c>
      <c r="D11" s="3">
        <v>289.48</v>
      </c>
      <c r="E11" s="2">
        <f>B11+C11</f>
        <v>510.52</v>
      </c>
      <c r="F11" s="2"/>
      <c r="G11" s="2"/>
      <c r="H11" s="2"/>
      <c r="I11" s="2"/>
      <c r="J11" s="2"/>
    </row>
    <row r="12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ht="40.5" spans="1:10">
      <c r="A13" s="1" t="s">
        <v>79</v>
      </c>
      <c r="B13" s="2">
        <v>1</v>
      </c>
      <c r="C13" s="2">
        <v>2</v>
      </c>
      <c r="D13" s="2" t="s">
        <v>73</v>
      </c>
      <c r="E13" s="2"/>
      <c r="F13" s="1" t="s">
        <v>18</v>
      </c>
      <c r="G13" s="2"/>
      <c r="H13" s="2"/>
      <c r="I13" s="2"/>
      <c r="J13" s="2"/>
    </row>
    <row r="14" spans="1:10">
      <c r="A14" s="2"/>
      <c r="B14" s="2">
        <v>470</v>
      </c>
      <c r="C14" s="2">
        <v>39</v>
      </c>
      <c r="D14" s="2">
        <v>501</v>
      </c>
      <c r="E14" s="2">
        <f>E11-D14</f>
        <v>9.51999999999998</v>
      </c>
      <c r="F14" s="2">
        <f>B11-E14</f>
        <v>62.48</v>
      </c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ht="31.5" spans="1:10">
      <c r="A16" s="4" t="s">
        <v>8</v>
      </c>
      <c r="B16" s="4"/>
      <c r="C16" s="4"/>
      <c r="D16" s="5"/>
      <c r="E16" s="4" t="s">
        <v>9</v>
      </c>
      <c r="F16" s="4" t="s">
        <v>10</v>
      </c>
      <c r="G16" s="4" t="s">
        <v>11</v>
      </c>
      <c r="H16" s="4" t="s">
        <v>12</v>
      </c>
      <c r="I16" s="4" t="s">
        <v>13</v>
      </c>
      <c r="J16" s="5" t="s">
        <v>14</v>
      </c>
    </row>
    <row r="17" ht="31.5" spans="1:10">
      <c r="A17" s="4"/>
      <c r="B17" s="4"/>
      <c r="C17" s="4"/>
      <c r="D17" s="6" t="s">
        <v>15</v>
      </c>
      <c r="E17" s="5">
        <f>E18+E19</f>
        <v>501</v>
      </c>
      <c r="F17" s="5">
        <v>501</v>
      </c>
      <c r="G17" s="5">
        <v>439.9</v>
      </c>
      <c r="H17" s="5">
        <v>10</v>
      </c>
      <c r="I17" s="10">
        <f>G17/F17</f>
        <v>0.878043912175649</v>
      </c>
      <c r="J17" s="4">
        <f>10*I17</f>
        <v>8.78043912175649</v>
      </c>
    </row>
    <row r="18" ht="47.25" spans="1:10">
      <c r="A18" s="4"/>
      <c r="B18" s="4"/>
      <c r="C18" s="4"/>
      <c r="D18" s="7" t="s">
        <v>16</v>
      </c>
      <c r="E18" s="5">
        <v>438.52</v>
      </c>
      <c r="F18" s="5"/>
      <c r="G18" s="5"/>
      <c r="H18" s="5" t="s">
        <v>17</v>
      </c>
      <c r="I18" s="10" t="e">
        <f>G18/F18</f>
        <v>#DIV/0!</v>
      </c>
      <c r="J18" s="4" t="s">
        <v>17</v>
      </c>
    </row>
    <row r="19" ht="31.5" spans="1:10">
      <c r="A19" s="4"/>
      <c r="B19" s="4"/>
      <c r="C19" s="4"/>
      <c r="D19" s="4" t="s">
        <v>18</v>
      </c>
      <c r="E19" s="5">
        <v>62.48</v>
      </c>
      <c r="F19" s="5"/>
      <c r="G19" s="5"/>
      <c r="H19" s="5" t="s">
        <v>17</v>
      </c>
      <c r="I19" s="10" t="e">
        <f>G19/F19</f>
        <v>#DIV/0!</v>
      </c>
      <c r="J19" s="4" t="s">
        <v>17</v>
      </c>
    </row>
    <row r="20" ht="15.75" spans="1:10">
      <c r="A20" s="4"/>
      <c r="B20" s="4"/>
      <c r="C20" s="4"/>
      <c r="D20" s="8" t="s">
        <v>19</v>
      </c>
      <c r="E20" s="5"/>
      <c r="F20" s="5"/>
      <c r="G20" s="5"/>
      <c r="H20" s="5" t="s">
        <v>17</v>
      </c>
      <c r="I20" s="10" t="e">
        <f>G20/F20</f>
        <v>#DIV/0!</v>
      </c>
      <c r="J20" s="4" t="s">
        <v>17</v>
      </c>
    </row>
  </sheetData>
  <mergeCells count="1">
    <mergeCell ref="A16:C20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DB89DDC4FF134738AB314273B17B63ED_13</vt:lpwstr>
  </property>
</Properties>
</file>