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345" windowHeight="11925"/>
  </bookViews>
  <sheets>
    <sheet name="评分表" sheetId="3" r:id="rId1"/>
  </sheets>
  <definedNames>
    <definedName name="_xlnm.Print_Area" localSheetId="0">评分表!$A$1:$G$28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<sst xmlns="http://schemas.openxmlformats.org/spreadsheetml/2006/main" count="92" uniqueCount="72">
  <si>
    <t>附件1</t>
  </si>
  <si>
    <t>2024年部门整体绩效评价指标体系评分表</t>
  </si>
  <si>
    <t>一、当年预算执行情况（20分）</t>
  </si>
  <si>
    <t>一级指标　</t>
  </si>
  <si>
    <t>二级指标　</t>
  </si>
  <si>
    <t>预算数（万元）</t>
  </si>
  <si>
    <t>执行数（万元）</t>
  </si>
  <si>
    <t>预算执行率</t>
  </si>
  <si>
    <t>分值</t>
  </si>
  <si>
    <t>得分</t>
  </si>
  <si>
    <t>当年预算执行情况（20）</t>
  </si>
  <si>
    <t>资金总体</t>
  </si>
  <si>
    <t>基本支出</t>
  </si>
  <si>
    <t>——</t>
  </si>
  <si>
    <t>项目支出</t>
  </si>
  <si>
    <t>二、整体绩效目标实现情况（60分）</t>
  </si>
  <si>
    <t>一级指标</t>
  </si>
  <si>
    <t>三级指标　</t>
  </si>
  <si>
    <t>指标值</t>
  </si>
  <si>
    <t>完成值</t>
  </si>
  <si>
    <t>整体绩效目标实现情况（60）</t>
  </si>
  <si>
    <t>产出（30）</t>
  </si>
  <si>
    <t>部门年度产出数量</t>
  </si>
  <si>
    <t>完成后勤服务保障、行政服务以及社会事务管理工作3类工作；围绕三类工作内容、结合部门及预算部分职能职责，细化为17个预算项目</t>
  </si>
  <si>
    <t>市机关事务管理中心将部门整体产出分解至各处室及二级预算单位的相关项目中，包括“维修改造、设备更新、房屋管理、安保管理、财务及资产管理”等后勤服务保障工作，“文件办理、会议组织与保障、人事管理”等行政服务工作，“环境及治安整治、精神文明建设、交通安全、防疫防控、信访安全”等社会事务管理工作。除部分项目因实际工作受年度需求变化动态调整导致产出数量存在一定偏差外，整体能够按照计划和业务需求完成</t>
  </si>
  <si>
    <t>部门年度产出质量</t>
  </si>
  <si>
    <t>保障各办公区后勤服务保障到位，设备设施处于正常运行状态、为日常工作的顺利开展提供支撑</t>
  </si>
  <si>
    <t>通过政府采购、预算评审、合同约定等工作的开展，对产出质量具有约束性，部门整体2024年度工作达到了年初计划的质量要求，质量完成情况无偏离</t>
  </si>
  <si>
    <t>续上页</t>
  </si>
  <si>
    <t>部门年度产出进度</t>
  </si>
  <si>
    <t>保障后勤服务保障、行政服务以及社会事务管理工作的及时性、有效性</t>
  </si>
  <si>
    <t>全年完成工作较为有效，基本能够及时完成相应的合同签订、支出相应费用；但部分项目工作进度与年初计划存在一定偏差</t>
  </si>
  <si>
    <t>部门年度产出成本</t>
  </si>
  <si>
    <t>≤31003.087622万元，成本控制有效</t>
  </si>
  <si>
    <t>全年执行29599.002897万元，未超出部门年度预算控制数，且通过公开招标等政府采购节约财政资金，支出控制在预算内，项目支出成本控制较好</t>
  </si>
  <si>
    <t>效果（30）</t>
  </si>
  <si>
    <t>后勤服务保障实施效益</t>
  </si>
  <si>
    <t>做好维修、更新设备设施工作，满足日常办公对办公用品及设施的需求，支撑日常工作的开展</t>
  </si>
  <si>
    <t>贯彻落实“两个更好服务”，做好重大活动后勤服务</t>
  </si>
  <si>
    <t>行政服务实施效益</t>
  </si>
  <si>
    <t>提升文件流转效率，保障会议决策效能，优化人事管理体系，支撑组织高效规范运行</t>
  </si>
  <si>
    <t>强化物业保障与电子政务建设，做好各类会议活动服务保障，提升服务能级与质效；但在文件办理方面的效益有待进一步挖掘</t>
  </si>
  <si>
    <t>社会事务管理实施效益</t>
  </si>
  <si>
    <t>夯实环境治安整治基础，营造精神文明建设氛围，筑牢信访安全防线，保障社会事务有序推进</t>
  </si>
  <si>
    <t>加强精神文明建设，紧抓意识形态教育，持续深入推进节约型机关建设，但部分项目对交通安全、防疫防控、信访安全等方面效果支撑数据及具备影响力的案例资料收集不足，有待进一步整理、挖掘</t>
  </si>
  <si>
    <t>服务对象满意度</t>
  </si>
  <si>
    <t>≥90.00%</t>
  </si>
  <si>
    <t>整体满意度较高，但未针对各具体项目开展满意度调查</t>
  </si>
  <si>
    <t>三、预算管理情况（20分）</t>
  </si>
  <si>
    <t>二级指标</t>
  </si>
  <si>
    <t>三级指标</t>
  </si>
  <si>
    <t>预算管理情况（20）</t>
  </si>
  <si>
    <t>财务管理（4）</t>
  </si>
  <si>
    <t>财务管理制度健全性</t>
  </si>
  <si>
    <t>优</t>
  </si>
  <si>
    <t>良，部门制定了预算绩效管理、资产管理、内部财务管理、会计核算制度等多项财务管理制度，较为健全，但个别办法依据性文件更新不够及时</t>
  </si>
  <si>
    <t>资金使用合规性和安全性</t>
  </si>
  <si>
    <t>良，资金使用整体合规、安全，但存在个别项目因实际需求优先级变更，实际支出内容与预算测算相比有略微出入</t>
  </si>
  <si>
    <t>会计基础信息完善性</t>
  </si>
  <si>
    <t>优，部门基础数据信息和会计信息资料留存真实、完整、准确</t>
  </si>
  <si>
    <t>资产管理（4）</t>
  </si>
  <si>
    <t>资产管理规范性</t>
  </si>
  <si>
    <t>优，各项资产管理制度执行情况良好</t>
  </si>
  <si>
    <t>绩效管理（4）</t>
  </si>
  <si>
    <t>绩效管理情况</t>
  </si>
  <si>
    <t>良，完成年度预算申报及绩效监控、绩效评价等工作，但存在部分项目采购内容发生较大变化、但未及时予以调整矫差</t>
  </si>
  <si>
    <t>指标　</t>
  </si>
  <si>
    <t>2023年</t>
  </si>
  <si>
    <t>2024年</t>
  </si>
  <si>
    <t>结转结余率（4）</t>
  </si>
  <si>
    <t>部门预决算差异率（4）</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</si>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</sst>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0000_ "/>
  </numFmts>
  <fonts count="27">
    <font>
      <sz val="11"/>
      <color theme="1"/>
      <name val="宋体"/>
      <charset val="134"/>
      <scheme val="minor"/>
    </font>
    <font>
      <b/>
      <sz val="11"/>
      <color theme="1"/>
      <name val="宋体"/>
      <charset val="134"/>
      <scheme val="minor"/>
    </font>
    <font>
      <sz val="14"/>
      <name val="黑体"/>
      <charset val="134"/>
    </font>
    <font>
      <sz val="16"/>
      <color rgb="FF000000"/>
      <name val="华文中宋"/>
      <charset val="134"/>
    </font>
    <font>
      <b/>
      <sz val="10"/>
      <color rgb="FF000000"/>
      <name val="宋体"/>
      <charset val="134"/>
    </font>
    <font>
      <sz val="10"/>
      <color rgb="FF000000"/>
      <name val="宋体"/>
      <charset val="134"/>
    </font>
    <font>
      <sz val="10"/>
      <name val="宋体"/>
      <charset val="134"/>
    </font>
    <font>
      <b/>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3" borderId="10" applyNumberFormat="0" applyAlignment="0" applyProtection="0">
      <alignment vertical="center"/>
    </xf>
    <xf numFmtId="0" fontId="17" fillId="4" borderId="11" applyNumberFormat="0" applyAlignment="0" applyProtection="0">
      <alignment vertical="center"/>
    </xf>
    <xf numFmtId="0" fontId="18" fillId="4" borderId="10" applyNumberFormat="0" applyAlignment="0" applyProtection="0">
      <alignment vertical="center"/>
    </xf>
    <xf numFmtId="0" fontId="19" fillId="5"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8">
    <xf numFmtId="0" fontId="0" fillId="0" borderId="0" xfId="0">
      <alignment vertical="center"/>
    </xf>
    <xf numFmtId="0" fontId="1" fillId="0" borderId="0" xfId="0" applyFont="1">
      <alignment vertical="center"/>
    </xf>
    <xf numFmtId="0" fontId="0" fillId="0" borderId="0" xfId="0" applyAlignment="1">
      <alignment horizontal="center" vertical="center"/>
    </xf>
    <xf numFmtId="176" fontId="0" fillId="0" borderId="0" xfId="0" applyNumberFormat="1">
      <alignment vertical="center"/>
    </xf>
    <xf numFmtId="0" fontId="2" fillId="0" borderId="0" xfId="0" applyFont="1" applyAlignment="1">
      <alignment horizontal="left" vertical="center"/>
    </xf>
    <xf numFmtId="0" fontId="3" fillId="0" borderId="0" xfId="0" applyFont="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176"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77" fontId="5" fillId="0" borderId="1" xfId="0" applyNumberFormat="1" applyFont="1" applyFill="1" applyBorder="1" applyAlignment="1">
      <alignment horizontal="center" vertical="center" wrapText="1"/>
    </xf>
    <xf numFmtId="10" fontId="5" fillId="0" borderId="1" xfId="0" applyNumberFormat="1" applyFont="1" applyBorder="1" applyAlignment="1">
      <alignment horizontal="center" vertical="center" wrapText="1"/>
    </xf>
    <xf numFmtId="0" fontId="5" fillId="0" borderId="1" xfId="0" applyFont="1" applyBorder="1" applyAlignment="1">
      <alignment horizontal="center" vertical="center"/>
    </xf>
    <xf numFmtId="176" fontId="5" fillId="0" borderId="1" xfId="0" applyNumberFormat="1" applyFont="1" applyBorder="1" applyAlignment="1">
      <alignment horizontal="center" vertical="center"/>
    </xf>
    <xf numFmtId="10" fontId="0" fillId="0" borderId="0" xfId="0" applyNumberFormat="1">
      <alignment vertical="center"/>
    </xf>
    <xf numFmtId="177" fontId="5" fillId="0" borderId="2" xfId="0" applyNumberFormat="1" applyFont="1" applyFill="1" applyBorder="1" applyAlignment="1">
      <alignment horizontal="center" vertical="center" wrapText="1"/>
    </xf>
    <xf numFmtId="0" fontId="5" fillId="0" borderId="3" xfId="0" applyFont="1" applyBorder="1" applyAlignment="1">
      <alignment horizontal="center" vertical="center" wrapText="1"/>
    </xf>
    <xf numFmtId="0" fontId="5" fillId="0" borderId="1" xfId="0" applyFont="1" applyFill="1" applyBorder="1" applyAlignment="1">
      <alignment horizontal="center" vertical="center"/>
    </xf>
    <xf numFmtId="0" fontId="5" fillId="0" borderId="2"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5" fillId="0" borderId="4" xfId="0" applyFont="1" applyBorder="1" applyAlignment="1">
      <alignment horizontal="center" vertical="center" wrapText="1"/>
    </xf>
    <xf numFmtId="0" fontId="6" fillId="0" borderId="1" xfId="0" applyFont="1" applyFill="1" applyBorder="1" applyAlignment="1">
      <alignment horizontal="center" vertical="center"/>
    </xf>
    <xf numFmtId="176" fontId="6" fillId="0" borderId="1" xfId="0" applyNumberFormat="1" applyFont="1" applyFill="1" applyBorder="1" applyAlignment="1">
      <alignment horizontal="center" vertical="center"/>
    </xf>
    <xf numFmtId="0" fontId="5" fillId="0" borderId="5" xfId="0" applyFont="1" applyBorder="1" applyAlignment="1">
      <alignment horizontal="center" vertical="center" wrapText="1"/>
    </xf>
    <xf numFmtId="0" fontId="0" fillId="0" borderId="0" xfId="0" applyAlignment="1">
      <alignment horizontal="center" vertical="center" wrapText="1"/>
    </xf>
    <xf numFmtId="0" fontId="4" fillId="0" borderId="1" xfId="0" applyFont="1" applyBorder="1" applyAlignment="1">
      <alignment horizontal="center" vertical="center"/>
    </xf>
    <xf numFmtId="176" fontId="4" fillId="0" borderId="1" xfId="0" applyNumberFormat="1" applyFont="1" applyBorder="1" applyAlignment="1">
      <alignment horizontal="center" vertical="center"/>
    </xf>
    <xf numFmtId="176" fontId="5" fillId="0" borderId="1" xfId="0" applyNumberFormat="1" applyFont="1" applyFill="1" applyBorder="1" applyAlignment="1">
      <alignment horizontal="center" vertical="center"/>
    </xf>
    <xf numFmtId="176" fontId="5" fillId="0" borderId="1"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10" fontId="5" fillId="0" borderId="3" xfId="0" applyNumberFormat="1" applyFont="1" applyFill="1" applyBorder="1" applyAlignment="1">
      <alignment horizontal="center" vertical="center" wrapText="1"/>
    </xf>
    <xf numFmtId="10" fontId="5" fillId="0" borderId="6" xfId="0" applyNumberFormat="1"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10" fontId="6" fillId="0" borderId="3" xfId="0" applyNumberFormat="1" applyFont="1" applyFill="1" applyBorder="1" applyAlignment="1">
      <alignment horizontal="center" vertical="center" wrapText="1"/>
    </xf>
    <xf numFmtId="10" fontId="6" fillId="0" borderId="6" xfId="0" applyNumberFormat="1" applyFont="1" applyFill="1" applyBorder="1" applyAlignment="1">
      <alignment horizontal="center" vertical="center" wrapText="1"/>
    </xf>
    <xf numFmtId="10" fontId="6" fillId="0"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8"/>
  <sheetViews>
    <sheetView tabSelected="1" view="pageBreakPreview" zoomScaleNormal="100" workbookViewId="0">
      <selection activeCell="K21" sqref="K21"/>
    </sheetView>
  </sheetViews>
  <sheetFormatPr defaultColWidth="9" defaultRowHeight="13.5"/>
  <cols>
    <col min="1" max="1" width="6.75" customWidth="1"/>
    <col min="2" max="2" width="5.5" customWidth="1"/>
    <col min="3" max="4" width="16.5" customWidth="1"/>
    <col min="5" max="5" width="30.375" style="2" customWidth="1"/>
    <col min="6" max="6" width="9" style="2"/>
    <col min="7" max="7" width="9.625" style="3" customWidth="1"/>
  </cols>
  <sheetData>
    <row r="1" ht="24.95" customHeight="1" spans="1:1">
      <c r="A1" s="4" t="s">
        <v>0</v>
      </c>
    </row>
    <row r="2" ht="21.75" spans="1:7">
      <c r="A2" s="5" t="s">
        <v>1</v>
      </c>
      <c r="B2" s="5"/>
      <c r="C2" s="5"/>
      <c r="D2" s="5"/>
      <c r="E2" s="5"/>
      <c r="F2" s="5"/>
      <c r="G2" s="5"/>
    </row>
    <row r="3" ht="33.95" customHeight="1" spans="1:7">
      <c r="A3" s="6" t="s">
        <v>2</v>
      </c>
      <c r="B3" s="6"/>
      <c r="C3" s="6"/>
      <c r="D3" s="6"/>
      <c r="E3" s="6"/>
      <c r="F3" s="6"/>
      <c r="G3" s="6"/>
    </row>
    <row r="4" s="1" customFormat="1" ht="44.1" customHeight="1" spans="1:7">
      <c r="A4" s="7" t="s">
        <v>3</v>
      </c>
      <c r="B4" s="7" t="s">
        <v>4</v>
      </c>
      <c r="C4" s="7" t="s">
        <v>5</v>
      </c>
      <c r="D4" s="7" t="s">
        <v>6</v>
      </c>
      <c r="E4" s="7" t="s">
        <v>7</v>
      </c>
      <c r="F4" s="7" t="s">
        <v>8</v>
      </c>
      <c r="G4" s="8" t="s">
        <v>9</v>
      </c>
    </row>
    <row r="5" ht="28" customHeight="1" spans="1:8">
      <c r="A5" s="9" t="s">
        <v>10</v>
      </c>
      <c r="B5" s="9" t="s">
        <v>11</v>
      </c>
      <c r="C5" s="10">
        <f>SUM(C6:C7)</f>
        <v>31003.087622</v>
      </c>
      <c r="D5" s="10">
        <f>SUM(D6:D7)</f>
        <v>29599.002897</v>
      </c>
      <c r="E5" s="11">
        <f>D5/C5</f>
        <v>0.954711455126048</v>
      </c>
      <c r="F5" s="12">
        <v>20</v>
      </c>
      <c r="G5" s="13">
        <f>E5*F5</f>
        <v>19.094229102521</v>
      </c>
      <c r="H5" s="14"/>
    </row>
    <row r="6" ht="35" customHeight="1" spans="1:7">
      <c r="A6" s="9"/>
      <c r="B6" s="9" t="s">
        <v>12</v>
      </c>
      <c r="C6" s="15">
        <v>22656.87468</v>
      </c>
      <c r="D6" s="15">
        <v>22383.429913</v>
      </c>
      <c r="E6" s="9" t="s">
        <v>13</v>
      </c>
      <c r="F6" s="12"/>
      <c r="G6" s="13"/>
    </row>
    <row r="7" ht="32" customHeight="1" spans="1:7">
      <c r="A7" s="9"/>
      <c r="B7" s="16" t="s">
        <v>14</v>
      </c>
      <c r="C7" s="17">
        <v>8346.212942</v>
      </c>
      <c r="D7" s="17">
        <v>7215.572984</v>
      </c>
      <c r="E7" s="9"/>
      <c r="F7" s="12"/>
      <c r="G7" s="13"/>
    </row>
    <row r="8" s="1" customFormat="1" ht="32.1" customHeight="1" spans="1:7">
      <c r="A8" s="6" t="s">
        <v>15</v>
      </c>
      <c r="B8" s="6"/>
      <c r="C8" s="6"/>
      <c r="D8" s="6"/>
      <c r="E8" s="6"/>
      <c r="F8" s="6"/>
      <c r="G8" s="6"/>
    </row>
    <row r="9" s="1" customFormat="1" ht="36" customHeight="1" spans="1:7">
      <c r="A9" s="7" t="s">
        <v>16</v>
      </c>
      <c r="B9" s="7" t="s">
        <v>4</v>
      </c>
      <c r="C9" s="7" t="s">
        <v>17</v>
      </c>
      <c r="D9" s="7" t="s">
        <v>18</v>
      </c>
      <c r="E9" s="7" t="s">
        <v>19</v>
      </c>
      <c r="F9" s="7" t="s">
        <v>8</v>
      </c>
      <c r="G9" s="8" t="s">
        <v>9</v>
      </c>
    </row>
    <row r="10" ht="168" customHeight="1" spans="1:7">
      <c r="A10" s="18" t="s">
        <v>20</v>
      </c>
      <c r="B10" s="18" t="s">
        <v>21</v>
      </c>
      <c r="C10" s="9" t="s">
        <v>22</v>
      </c>
      <c r="D10" s="19" t="s">
        <v>23</v>
      </c>
      <c r="E10" s="19" t="s">
        <v>24</v>
      </c>
      <c r="F10" s="20">
        <v>8</v>
      </c>
      <c r="G10" s="21">
        <v>6.5</v>
      </c>
    </row>
    <row r="11" ht="72" customHeight="1" spans="1:7">
      <c r="A11" s="22"/>
      <c r="B11" s="22"/>
      <c r="C11" s="9" t="s">
        <v>25</v>
      </c>
      <c r="D11" s="19" t="s">
        <v>26</v>
      </c>
      <c r="E11" s="19" t="s">
        <v>27</v>
      </c>
      <c r="F11" s="20">
        <v>8</v>
      </c>
      <c r="G11" s="21">
        <v>8</v>
      </c>
    </row>
    <row r="12" ht="66" customHeight="1" spans="1:7">
      <c r="A12" s="18" t="s">
        <v>28</v>
      </c>
      <c r="B12" s="18" t="s">
        <v>28</v>
      </c>
      <c r="C12" s="9" t="s">
        <v>29</v>
      </c>
      <c r="D12" s="19" t="s">
        <v>30</v>
      </c>
      <c r="E12" s="19" t="s">
        <v>31</v>
      </c>
      <c r="F12" s="23">
        <v>7</v>
      </c>
      <c r="G12" s="24">
        <v>5.5</v>
      </c>
    </row>
    <row r="13" ht="60" customHeight="1" spans="1:7">
      <c r="A13" s="25"/>
      <c r="B13" s="22"/>
      <c r="C13" s="9" t="s">
        <v>32</v>
      </c>
      <c r="D13" s="19" t="s">
        <v>33</v>
      </c>
      <c r="E13" s="19" t="s">
        <v>34</v>
      </c>
      <c r="F13" s="23">
        <v>7</v>
      </c>
      <c r="G13" s="24">
        <v>7</v>
      </c>
    </row>
    <row r="14" ht="76" customHeight="1" spans="1:7">
      <c r="A14" s="25"/>
      <c r="B14" s="18" t="s">
        <v>35</v>
      </c>
      <c r="C14" s="19" t="s">
        <v>36</v>
      </c>
      <c r="D14" s="19" t="s">
        <v>37</v>
      </c>
      <c r="E14" s="19" t="s">
        <v>38</v>
      </c>
      <c r="F14" s="23">
        <v>8</v>
      </c>
      <c r="G14" s="24">
        <v>8</v>
      </c>
    </row>
    <row r="15" ht="60" customHeight="1" spans="1:9">
      <c r="A15" s="22"/>
      <c r="B15" s="22"/>
      <c r="C15" s="19" t="s">
        <v>39</v>
      </c>
      <c r="D15" s="19" t="s">
        <v>40</v>
      </c>
      <c r="E15" s="19" t="s">
        <v>41</v>
      </c>
      <c r="F15" s="23">
        <v>8</v>
      </c>
      <c r="G15" s="24">
        <v>7</v>
      </c>
      <c r="H15" s="26"/>
      <c r="I15" s="26"/>
    </row>
    <row r="16" ht="78" customHeight="1" spans="1:9">
      <c r="A16" s="18" t="s">
        <v>28</v>
      </c>
      <c r="B16" s="18" t="s">
        <v>28</v>
      </c>
      <c r="C16" s="19" t="s">
        <v>42</v>
      </c>
      <c r="D16" s="19" t="s">
        <v>43</v>
      </c>
      <c r="E16" s="19" t="s">
        <v>44</v>
      </c>
      <c r="F16" s="23">
        <v>7</v>
      </c>
      <c r="G16" s="24">
        <v>6.5</v>
      </c>
      <c r="H16" s="26"/>
      <c r="I16" s="26"/>
    </row>
    <row r="17" ht="39" customHeight="1" spans="1:9">
      <c r="A17" s="22"/>
      <c r="B17" s="22"/>
      <c r="C17" s="9" t="s">
        <v>45</v>
      </c>
      <c r="D17" s="19" t="s">
        <v>46</v>
      </c>
      <c r="E17" s="19" t="s">
        <v>47</v>
      </c>
      <c r="F17" s="23">
        <v>7</v>
      </c>
      <c r="G17" s="24">
        <v>6.5</v>
      </c>
      <c r="H17" s="26"/>
      <c r="I17" s="26"/>
    </row>
    <row r="18" s="1" customFormat="1" ht="26.1" customHeight="1" spans="1:7">
      <c r="A18" s="6" t="s">
        <v>48</v>
      </c>
      <c r="B18" s="6"/>
      <c r="C18" s="6"/>
      <c r="D18" s="6"/>
      <c r="E18" s="6"/>
      <c r="F18" s="6"/>
      <c r="G18" s="6"/>
    </row>
    <row r="19" s="1" customFormat="1" ht="35.1" customHeight="1" spans="1:7">
      <c r="A19" s="7" t="s">
        <v>16</v>
      </c>
      <c r="B19" s="7" t="s">
        <v>49</v>
      </c>
      <c r="C19" s="7" t="s">
        <v>50</v>
      </c>
      <c r="D19" s="7" t="s">
        <v>18</v>
      </c>
      <c r="E19" s="7" t="s">
        <v>19</v>
      </c>
      <c r="F19" s="27" t="s">
        <v>8</v>
      </c>
      <c r="G19" s="28" t="s">
        <v>9</v>
      </c>
    </row>
    <row r="20" ht="82" customHeight="1" spans="1:7">
      <c r="A20" s="9" t="s">
        <v>51</v>
      </c>
      <c r="B20" s="9" t="s">
        <v>52</v>
      </c>
      <c r="C20" s="9" t="s">
        <v>53</v>
      </c>
      <c r="D20" s="9" t="s">
        <v>54</v>
      </c>
      <c r="E20" s="19" t="s">
        <v>55</v>
      </c>
      <c r="F20" s="17">
        <v>1</v>
      </c>
      <c r="G20" s="29">
        <v>0.7</v>
      </c>
    </row>
    <row r="21" ht="86" customHeight="1" spans="1:7">
      <c r="A21" s="18" t="s">
        <v>28</v>
      </c>
      <c r="B21" s="18" t="s">
        <v>28</v>
      </c>
      <c r="C21" s="9" t="s">
        <v>56</v>
      </c>
      <c r="D21" s="9" t="s">
        <v>54</v>
      </c>
      <c r="E21" s="19" t="s">
        <v>57</v>
      </c>
      <c r="F21" s="17">
        <v>2</v>
      </c>
      <c r="G21" s="29">
        <v>1.5</v>
      </c>
    </row>
    <row r="22" ht="54" customHeight="1" spans="1:7">
      <c r="A22" s="25"/>
      <c r="B22" s="22"/>
      <c r="C22" s="9" t="s">
        <v>58</v>
      </c>
      <c r="D22" s="9" t="s">
        <v>54</v>
      </c>
      <c r="E22" s="19" t="s">
        <v>59</v>
      </c>
      <c r="F22" s="17">
        <v>1</v>
      </c>
      <c r="G22" s="29">
        <v>1</v>
      </c>
    </row>
    <row r="23" ht="69" customHeight="1" spans="1:7">
      <c r="A23" s="22"/>
      <c r="B23" s="9" t="s">
        <v>60</v>
      </c>
      <c r="C23" s="9" t="s">
        <v>61</v>
      </c>
      <c r="D23" s="9" t="s">
        <v>54</v>
      </c>
      <c r="E23" s="19" t="s">
        <v>62</v>
      </c>
      <c r="F23" s="19">
        <v>4</v>
      </c>
      <c r="G23" s="30">
        <v>4</v>
      </c>
    </row>
    <row r="24" ht="68" customHeight="1" spans="1:7">
      <c r="A24" s="18" t="s">
        <v>28</v>
      </c>
      <c r="B24" s="9" t="s">
        <v>63</v>
      </c>
      <c r="C24" s="9" t="s">
        <v>64</v>
      </c>
      <c r="D24" s="9" t="s">
        <v>54</v>
      </c>
      <c r="E24" s="19" t="s">
        <v>65</v>
      </c>
      <c r="F24" s="19">
        <v>4</v>
      </c>
      <c r="G24" s="30">
        <v>3</v>
      </c>
    </row>
    <row r="25" s="1" customFormat="1" ht="27.95" customHeight="1" spans="1:7">
      <c r="A25" s="25"/>
      <c r="B25" s="7" t="s">
        <v>66</v>
      </c>
      <c r="C25" s="31" t="s">
        <v>67</v>
      </c>
      <c r="D25" s="31"/>
      <c r="E25" s="31" t="s">
        <v>68</v>
      </c>
      <c r="F25" s="7" t="s">
        <v>8</v>
      </c>
      <c r="G25" s="8" t="s">
        <v>9</v>
      </c>
    </row>
    <row r="26" ht="44" customHeight="1" spans="1:9">
      <c r="A26" s="25"/>
      <c r="B26" s="9" t="s">
        <v>69</v>
      </c>
      <c r="C26" s="32">
        <v>0.0405</v>
      </c>
      <c r="D26" s="33"/>
      <c r="E26" s="34">
        <v>0.0453</v>
      </c>
      <c r="F26" s="19">
        <v>4</v>
      </c>
      <c r="G26" s="30">
        <f>F26-0.4*(E26-C26)/1%</f>
        <v>3.808</v>
      </c>
      <c r="H26" s="14"/>
      <c r="I26" s="14"/>
    </row>
    <row r="27" ht="48" customHeight="1" spans="1:7">
      <c r="A27" s="22"/>
      <c r="B27" s="9" t="s">
        <v>70</v>
      </c>
      <c r="C27" s="35">
        <v>0.0696</v>
      </c>
      <c r="D27" s="36"/>
      <c r="E27" s="37">
        <v>0.0884</v>
      </c>
      <c r="F27" s="20">
        <v>4</v>
      </c>
      <c r="G27" s="21">
        <f>F27-0.4*(E27-C27)/10%</f>
        <v>3.9248</v>
      </c>
    </row>
    <row r="28" s="1" customFormat="1" ht="27.95" customHeight="1" spans="1:7">
      <c r="A28" s="7" t="s">
        <v>71</v>
      </c>
      <c r="B28" s="7"/>
      <c r="C28" s="7"/>
      <c r="D28" s="7"/>
      <c r="E28" s="7"/>
      <c r="F28" s="7">
        <f>SUM(F26:F27,F20:F24,F10:F17,F5)</f>
        <v>100</v>
      </c>
      <c r="G28" s="8">
        <f>SUM(G26:G27,G20:G24,G10:G17,G5)</f>
        <v>92.027029102521</v>
      </c>
    </row>
  </sheetData>
  <mergeCells count="23">
    <mergeCell ref="A2:G2"/>
    <mergeCell ref="A3:G3"/>
    <mergeCell ref="A8:G8"/>
    <mergeCell ref="A18:G18"/>
    <mergeCell ref="C25:D25"/>
    <mergeCell ref="C26:D26"/>
    <mergeCell ref="C27:D27"/>
    <mergeCell ref="A28:E28"/>
    <mergeCell ref="A5:A7"/>
    <mergeCell ref="A10:A11"/>
    <mergeCell ref="A12:A15"/>
    <mergeCell ref="A16:A17"/>
    <mergeCell ref="A21:A23"/>
    <mergeCell ref="A24:A27"/>
    <mergeCell ref="B10:B11"/>
    <mergeCell ref="B12:B13"/>
    <mergeCell ref="B14:B15"/>
    <mergeCell ref="B16:B17"/>
    <mergeCell ref="B21:B22"/>
    <mergeCell ref="E6:E7"/>
    <mergeCell ref="F5:F7"/>
    <mergeCell ref="G5:G7"/>
    <mergeCell ref="H15:I17"/>
  </mergeCells>
  <printOptions horizontalCentered="1"/>
  <pageMargins left="0.700694444444445" right="0.700694444444445" top="0.751388888888889" bottom="0.751388888888889" header="0.298611111111111" footer="0.298611111111111"/>
  <pageSetup paperSize="9" scale="94"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评分表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zhao</dc:creator>
  <cp:lastModifiedBy>admin</cp:lastModifiedBy>
  <dcterms:created xsi:type="dcterms:W3CDTF">2022-04-12T07:18:00Z</dcterms:created>
  <cp:lastPrinted>2023-05-27T05:40:00Z</cp:lastPrinted>
  <dcterms:modified xsi:type="dcterms:W3CDTF">2025-08-26T02:34:31Z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A6C0215304BB4BBB998C9090CE951BD3</vt:lpwstr>
  </property>
  <property fmtid="{D5CDD505-2E9C-101B-9397-08002B2CF9AE}" pid="4" name="KSOReadingLayout">
    <vt:bool>true</vt:bool>
  </property>
</Properties>
</file>