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0376" windowHeight="9420" tabRatio="911"/>
  </bookViews>
  <sheets>
    <sheet name="评分表" sheetId="1" r:id="rId1"/>
  </sheets>
  <calcPr calcId="144525"/>
</workbook>
</file>

<file path=xl/calcChain.xml><?xml version="1.0" encoding="utf-8"?>
<calcChain xmlns="http://schemas.openxmlformats.org/spreadsheetml/2006/main">
  <c r="G34" i="1"/>
  <c r="E33"/>
  <c r="E32"/>
  <c r="G12"/>
  <c r="G10"/>
  <c r="G4"/>
  <c r="E4"/>
  <c r="D4"/>
  <c r="C4"/>
</calcChain>
</file>

<file path=xl/sharedStrings.xml><?xml version="1.0" encoding="utf-8"?>
<sst xmlns="http://schemas.openxmlformats.org/spreadsheetml/2006/main" count="121" uniqueCount="104">
  <si>
    <t>2022年部门整体绩效评价指标体系评分表</t>
  </si>
  <si>
    <r>
      <rPr>
        <sz val="9"/>
        <color rgb="FF000000"/>
        <rFont val="宋体"/>
        <charset val="134"/>
        <scheme val="minor"/>
      </rPr>
      <t>一、</t>
    </r>
    <r>
      <rPr>
        <sz val="10"/>
        <color rgb="FF000000"/>
        <rFont val="宋体"/>
        <charset val="134"/>
      </rPr>
      <t>当年预算执行情况（20分）</t>
    </r>
  </si>
  <si>
    <t>一级指标　</t>
  </si>
  <si>
    <t>二级指标　</t>
  </si>
  <si>
    <t>预算数（万元）</t>
  </si>
  <si>
    <t>执行数（万元）</t>
  </si>
  <si>
    <t>预算执行率</t>
  </si>
  <si>
    <t>分值</t>
  </si>
  <si>
    <t>得分</t>
  </si>
  <si>
    <t>指标解释</t>
  </si>
  <si>
    <t>评分标准</t>
  </si>
  <si>
    <t>当年预算执行情况（20）</t>
  </si>
  <si>
    <t>资金总体</t>
  </si>
  <si>
    <t>部门全年执行数与全年预算数的比率。资金总体=基本支出+项目支出+其他</t>
  </si>
  <si>
    <t>①得分一档最高不能超过该指标分值上限（20分）。
②该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</si>
  <si>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基本支出</t>
  </si>
  <si>
    <t>——</t>
  </si>
  <si>
    <t>项目支出</t>
  </si>
  <si>
    <t>其他</t>
  </si>
  <si>
    <r>
      <rPr>
        <sz val="9"/>
        <color rgb="FF000000"/>
        <rFont val="宋体"/>
        <charset val="134"/>
        <scheme val="minor"/>
      </rPr>
      <t>二、</t>
    </r>
    <r>
      <rPr>
        <sz val="10"/>
        <color rgb="FF000000"/>
        <rFont val="宋体"/>
        <charset val="134"/>
      </rPr>
      <t>整体绩效目标实现情况（60分）</t>
    </r>
  </si>
  <si>
    <t>一级指标</t>
  </si>
  <si>
    <t>三级指标　</t>
  </si>
  <si>
    <t>指标值</t>
  </si>
  <si>
    <t>完成值</t>
  </si>
  <si>
    <t>整体绩效目标实现情况（60）</t>
  </si>
  <si>
    <t>产出（30）</t>
  </si>
  <si>
    <t>产出数量</t>
  </si>
  <si>
    <t>计划工作任务29项</t>
  </si>
  <si>
    <t>实际完成28项，计划完成率96.55%。</t>
  </si>
  <si>
    <r>
      <rPr>
        <b/>
        <sz val="9"/>
        <color rgb="FF000000"/>
        <rFont val="宋体"/>
        <charset val="134"/>
        <scheme val="minor"/>
      </rPr>
      <t>产出数量</t>
    </r>
    <r>
      <rPr>
        <sz val="9"/>
        <color rgb="FF000000"/>
        <rFont val="宋体"/>
        <charset val="134"/>
      </rPr>
      <t>：计划完成率=（实际完成工作数/计划工作数）×100%。实际完成工作数：一定时期（年度或规划期）内部门（单位）实际完成工作任务的数量。计划工作数：部门（单位）整体绩效目标确定的一定时期（年度或规划期）内预计完成工作任务的数量。</t>
    </r>
    <r>
      <rPr>
        <b/>
        <sz val="9"/>
        <color rgb="FF000000"/>
        <rFont val="宋体"/>
        <charset val="134"/>
      </rPr>
      <t>产出质量</t>
    </r>
    <r>
      <rPr>
        <sz val="9"/>
        <color rgb="FF000000"/>
        <rFont val="宋体"/>
        <charset val="134"/>
      </rPr>
      <t>：质量达标率=质量达标工作数/实际完成工作数×100%。质量达标工作数：一定时期（年度或规划期）内部门（单位）实际完成工作数中达到部门绩效目标要求（绩效标准值）的工作任务数量。</t>
    </r>
    <r>
      <rPr>
        <b/>
        <sz val="9"/>
        <color rgb="FF000000"/>
        <rFont val="宋体"/>
        <charset val="134"/>
      </rPr>
      <t>产出进度：</t>
    </r>
    <r>
      <rPr>
        <sz val="9"/>
        <color rgb="FF000000"/>
        <rFont val="宋体"/>
        <charset val="134"/>
      </rPr>
      <t>按时完成率=（按时完成工作数/实际完成工作数）×100%。按时完成工作数：部门（单位）按照整体绩效目标确定的时限实际完成的工作任务数量。</t>
    </r>
    <r>
      <rPr>
        <b/>
        <sz val="9"/>
        <color rgb="FF000000"/>
        <rFont val="宋体"/>
        <charset val="134"/>
      </rPr>
      <t>产出成本</t>
    </r>
    <r>
      <rPr>
        <sz val="9"/>
        <color rgb="FF000000"/>
        <rFont val="宋体"/>
        <charset val="134"/>
      </rPr>
      <t>：单位产出相对于上一年度的节约额；②单位产出相对于市场同类产出的节约额；③部门公用经费的控制情况。</t>
    </r>
  </si>
  <si>
    <t>部门根据本单位情况自行确定并选择产出指标，合理确定各项指标权重。可量化的指标按照比率*单项指标分值即为该指标得分。如果不能定量评价，则以定性的方式进行自评。</t>
  </si>
  <si>
    <t>管理工作保障7个站区</t>
  </si>
  <si>
    <t>北京站、北京西站、北京南站、北京北站、北京清河站、北京朝阳站、北京丰台站共7个站区正常运转。</t>
  </si>
  <si>
    <t>产出质量</t>
  </si>
  <si>
    <t>实际完成工作任务28项</t>
  </si>
  <si>
    <t>已完成的28项工作任务已达到质量要求，质量达标率100.00%。</t>
  </si>
  <si>
    <t>产出进度</t>
  </si>
  <si>
    <t>管理与服务保障≤12个月</t>
  </si>
  <si>
    <t>实际按计划进度完成工作任务28项，按时完成率100%。</t>
  </si>
  <si>
    <t>执法保障≤12个月</t>
  </si>
  <si>
    <t>管理工作保障≤12个月</t>
  </si>
  <si>
    <t>产出成本</t>
  </si>
  <si>
    <t>部门公用经费使用效率</t>
  </si>
  <si>
    <t>部门工作任务实施成本按照预期绩效目标进行控制；成本控制措施到位；部门公用经费控制较好，部门公用经费使用率72.34%。</t>
  </si>
  <si>
    <t>管理与服务保障19936.188915万元</t>
  </si>
  <si>
    <t>管理工作保障18747.179539万元</t>
  </si>
  <si>
    <t>执法保障11711.796648万元</t>
  </si>
  <si>
    <t>效果（30）</t>
  </si>
  <si>
    <t>社会效益</t>
  </si>
  <si>
    <t>保障地区治安、交通、安全维稳等综合秩序稳定良好，确保地区各重点时期保障、运力接续保障等工作圆满完成，为过往旅客提供安全、畅通、便捷、优美的出行环境。
提高财政资金使用效率，降低了的资金使用风险；保证日常值守和应急处置工作的正常运行。
保障重点站区各个站办日常工作开展，包括安全生产、应急管理、公共卫生、社会秩序等方面。
达到法律咨询、财务基础运维、绩效跟踪绩效评价、审计服务管理要求。
项目预期成效为旅客提供便利出行服务，实现对各部门的协调联动，提高地区精细化、科技化治理水平。
维护重点站区信息系统正常运行。
为职工提供办公场所，为过往旅客提供更好服务。</t>
  </si>
  <si>
    <t>持续织密站区常态化立体防控网，完善制度机制建设，修订站区常态化防控方案和防疫应急预案，明确防控工作措施和突发疫情事件应急处置流程；督促辖区内单位建立“一楼宇一策”“一单位一策”防控应急预案，加强重点点位检查巡查力度。
成立冬奥专项保障组，认真落实北京冬奥组委和市运行保障指挥部要求，完成四场开闭幕式“公铁联运”、涉奥人员接驳转运保障任务，发送冬奥专列19列，做好奥运闭环区域卡口管控，保障涉奥闭环车辆1.22万辆、人员3万余人次，全部顺畅有序；全面推动站区通行服务设施升级、国际语言环境建设，布置宣传画面302处、立面装饰4500平米、景观小品5处，设置志愿服务岗10处，招募3100人次冬奥城市志愿者，全方位展现站区环境靓度、文化厚度和服务温度。
2022年，共召开黑车治理调度会8次，开展交通执法联合整治行动130次，查处黑巡游37起，黑网约374起，罚没金额共计633万余元，实际执行额453万元，站区交通运输秩序得到有效净化。
积极推动智慧城管建设和非现场执法工作，在西站、朝阳站、丰台站地区重点点位增设监控摄像头63处，完成非现场执法城管典型案例52件。
继续深化全市火车站地区交通综合治理工作平台，发挥联席会议办公室职能，制定2022年火车站地区交通综合治理工作方案,定期组织各成员单位进行工作调度，会同相关委办局推进任务落实，10方面21小项任务已全面完成。
坚持“有责无界”原则，建立“两层三级”联席会机制和涵盖公安、交通、消防等的联勤联动机制；搭建“一综八专”的应急预案的管理体系，全力做好防汛、大客流等突发事件应对处置。组织开展旅客视角“走流线”，发现问题并协调推动整改，解决了消防通道狭窄、无障碍设施不便等问题70余个。持续优化站区交通服务，牵头推动实现“一票安检”，协调更新电子导航和路网信息、完善站区引导标识，推动建设出租车调度站、临时停车场等配套设施，站区开通至今运行平稳有序、新站出行服务短板得到有效弥补。
保障地区治安、交通、安全维稳等综合秩序稳定良好，确保地区各重点时期保障、运力接续保障等工作圆满完成，为过往旅客提供安全、畅通、便捷、优美的出行环境。提高财政资金使用效率，降低了的资金使用风险；保证日常值守和应急处置工作的正常运行。保障重点站区各个站办日常工作开展，包括安全生产、应急管理、公共卫生、社会秩序等方面。项目预期成效为旅客提供便利出行服务，实现对各部门的协调联动，提高地区精细化、科技化治理水平。维护重点站区信息系统正常运行。为职工提供办公场所，为过往旅客提供更好服务。</t>
  </si>
  <si>
    <r>
      <rPr>
        <b/>
        <sz val="9"/>
        <rFont val="宋体"/>
        <charset val="134"/>
        <scheme val="minor"/>
      </rPr>
      <t>经济效益</t>
    </r>
    <r>
      <rPr>
        <sz val="9"/>
        <rFont val="宋体"/>
        <charset val="134"/>
      </rPr>
      <t>：部门（单位）履行职责对经济发展所带来的直接或间接影响。</t>
    </r>
    <r>
      <rPr>
        <b/>
        <sz val="9"/>
        <rFont val="宋体"/>
        <charset val="134"/>
      </rPr>
      <t>社会效益</t>
    </r>
    <r>
      <rPr>
        <sz val="9"/>
        <rFont val="宋体"/>
        <charset val="134"/>
      </rPr>
      <t>：部门（单位）履行职责对社会发展所带来的直接或间接影响。</t>
    </r>
    <r>
      <rPr>
        <b/>
        <sz val="9"/>
        <rFont val="宋体"/>
        <charset val="134"/>
      </rPr>
      <t>环境效益</t>
    </r>
    <r>
      <rPr>
        <sz val="9"/>
        <rFont val="宋体"/>
        <charset val="134"/>
      </rPr>
      <t>：部门（单位）履行职责对环境所带来的直接或间接影响。</t>
    </r>
    <r>
      <rPr>
        <b/>
        <sz val="9"/>
        <rFont val="宋体"/>
        <charset val="134"/>
      </rPr>
      <t>可持续性影响：</t>
    </r>
    <r>
      <rPr>
        <sz val="9"/>
        <rFont val="宋体"/>
        <charset val="134"/>
      </rPr>
      <t>部门绩效目标实现的长效机制建设情况，部门工作效率提升措施的创新。</t>
    </r>
    <r>
      <rPr>
        <b/>
        <sz val="9"/>
        <rFont val="宋体"/>
        <charset val="134"/>
      </rPr>
      <t>服务对象满意度</t>
    </r>
    <r>
      <rPr>
        <sz val="9"/>
        <rFont val="宋体"/>
        <charset val="134"/>
      </rPr>
      <t>：部门（单位）的服务对象对部门履职效果的满意程度。</t>
    </r>
  </si>
  <si>
    <t>部门根据实际情况选择指标进行填写，并将其细化为相应的个性化指标。对于效益类指标可从受益对象瞄准度、受益广度和受益深度上进行设计分析。</t>
  </si>
  <si>
    <t>环境效益</t>
  </si>
  <si>
    <t>在满足旅客出行的基本前提下，根据站区运行特点，实现站区照明等能源支出绿色环保，控制碳排放。
营造干净整洁的候车环境，树立首都窗口良好形象。
按要求清理清运产生的垃圾，处理消纳方式符合市城管委相关标准。</t>
  </si>
  <si>
    <t>在满足旅客出行的基本前提下，根据站区运行特点，实现站区照明等能源支出绿色环保，控制碳排放。
营造干净整洁的候车环境，树立首都窗口良好形象。
及时开展垃圾清理清运工作，处理消纳方式符合市城管委相关标准。</t>
  </si>
  <si>
    <t>可持续影响</t>
  </si>
  <si>
    <t>为地区城市管理，安全稳定，应急处置，建设平安站区提供保障。
站区大客流预案的健全，为预防和应对突发大客流事件提供了重要支撑，相关应急体系的不断完善可有效提升站区安全。
营造全地区“科学发展，安全发展”的社会氛围，保证北站地区的社会稳定，保障地区经济建设持续发展提供安全稳定环境具有现实的意义。
为干部职工提供良好、安全的办公环境，促进站区管理规范，标准化。</t>
  </si>
  <si>
    <t>为地区城市管理，安全稳定，应急处置，建设平安站区提供保障。
编制站区《重点站区环境建设高质量发展规划(2023-2027年)》《公共场地空间及配套服务设施管理办法》《户外广告街区层面控制性详细规划》，制定项目库管理办法，系统设计、逐步规范站区环境建设工作。有序推进重点站区核心区控规行动计划和疏解整治促提升市级专项行动任务，完成站区市政交通基础设施和城市部件普查；协调督促《重点站区环境整治三年行动计划(2021-2023年)》落地，完成站区安检互认建设工程并投用。站区大客流预案的健全，为预防和应对突发大客流事件提供了重要支撑，相关应急体系的不断完善可有效提升站区安全。
营造全地区“科学发展，安全发展”的社会氛围，保证站区的社会稳定，保障地区经济建设持续发展提供安全稳定环境具有现实的意义。
为干部职工提供良好、安全的办公环境，促进站区管理规范，标准化。</t>
  </si>
  <si>
    <t>服务对象满意度</t>
  </si>
  <si>
    <t>旅客满意度大≥95%</t>
  </si>
  <si>
    <t>2022年，结合12345政府服务便民热线、站区满意度调查等统计出行旅客对站区政务服务的满意度，总体满意度不低于95%。共受理群众诉求479件，其中“响应率”、“解决率”、“满意率”分别保持为100%、98.33%、92.5%。</t>
  </si>
  <si>
    <r>
      <rPr>
        <sz val="9"/>
        <color rgb="FF000000"/>
        <rFont val="宋体"/>
        <charset val="134"/>
        <scheme val="minor"/>
      </rPr>
      <t>三、</t>
    </r>
    <r>
      <rPr>
        <sz val="10"/>
        <color rgb="FF000000"/>
        <rFont val="宋体"/>
        <charset val="134"/>
      </rPr>
      <t>预算管理情况（20分）</t>
    </r>
  </si>
  <si>
    <t>二级指标</t>
  </si>
  <si>
    <t>三级指标</t>
  </si>
  <si>
    <t>预算管理情况（20）</t>
  </si>
  <si>
    <t>财务管理（4）</t>
  </si>
  <si>
    <t>财务管理制度健全性</t>
  </si>
  <si>
    <t>①预算资金管理办法、绩效跟踪管理办法、资产管理办法等各项制度是否健全；②部门内部财务管理制度是否完整、合规；③会计核算制度是否完整、合规。</t>
  </si>
  <si>
    <t>建立了《北京市重点站区管理委员会预算管理办法》、《北京市重点站区管理委员会预算绩效评价管理办法》、《北京市重点站区管理委员会资产管理办法》；部门内部财务管理制度完整、合规；会计核算制度完整、合规。</t>
  </si>
  <si>
    <r>
      <rPr>
        <b/>
        <sz val="9"/>
        <color rgb="FF000000"/>
        <rFont val="宋体"/>
        <charset val="134"/>
        <scheme val="minor"/>
      </rPr>
      <t>财务管理制度健全性:</t>
    </r>
    <r>
      <rPr>
        <sz val="9"/>
        <color rgb="FF000000"/>
        <rFont val="宋体"/>
        <charset val="134"/>
      </rPr>
      <t>部门（单位）为加强财务管理、规范财务行为而制定的管理制度。</t>
    </r>
  </si>
  <si>
    <t>①预算资金管理办法、绩效跟踪管理办法、资产管理办法等各项制度是否健全；②部门内部财务管理制度是否完整、合规；③会计核算制度是否完整、合规。每有一项不合格扣0.5分，扣完为止。</t>
  </si>
  <si>
    <t>资金使用合规性和安全性</t>
  </si>
  <si>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t>
  </si>
  <si>
    <t>符合国家财经法规和财务管理制度规定以及有关专项资金管理办法的规定；资金的拨付有完整的审批程序和手续；项目的重大开支经过评估论证；符合部门预算批复的用途；不存在截留、挤占、挪用情况；资金使用符合政府采购的程序和流程；资金使用符合公务卡结算相关制度和规定。</t>
  </si>
  <si>
    <r>
      <rPr>
        <b/>
        <sz val="9"/>
        <color rgb="FF000000"/>
        <rFont val="宋体"/>
        <charset val="134"/>
        <scheme val="minor"/>
      </rPr>
      <t>资金使用合规性和安全性:</t>
    </r>
    <r>
      <rPr>
        <sz val="9"/>
        <color rgb="FF000000"/>
        <rFont val="宋体"/>
        <charset val="134"/>
      </rPr>
      <t>部门（单位）使用预算资金是否符合相关的预算财务管理制度的规定，是否符合相关规定的开支范围，用以反映考核部门（单位）预算资金的规范运行和安全运行情况。</t>
    </r>
  </si>
  <si>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每有一项不合格扣0.5分，扣完为止。</t>
  </si>
  <si>
    <t>会计基础信息完善性</t>
  </si>
  <si>
    <t>①基础数据信息和会计信息资料是否真实；②基础数据信息和会计信息资料是否完整；③基础数据信息和会计信息资料是否准确。</t>
  </si>
  <si>
    <t>基础数据信息和会计信息资料真实；基础数据信息和会计信息资料完整；基础数据信息和会计信息资料准确。</t>
  </si>
  <si>
    <r>
      <rPr>
        <b/>
        <sz val="9"/>
        <color rgb="FF000000"/>
        <rFont val="宋体"/>
        <charset val="134"/>
        <scheme val="minor"/>
      </rPr>
      <t>会计基础信息完善性:</t>
    </r>
    <r>
      <rPr>
        <sz val="9"/>
        <color rgb="FF000000"/>
        <rFont val="宋体"/>
        <charset val="134"/>
      </rPr>
      <t>部门（单位）会计基础信息情况。</t>
    </r>
  </si>
  <si>
    <t>①基础数据信息和会计信息资料是否真实；②基础数据信息和会计信息资料是否完整；③基础数据信息和会计信息资料是否准确。每有一项不合格扣0.5分，扣完为止。</t>
  </si>
  <si>
    <t>资产管理（4）</t>
  </si>
  <si>
    <t>资产管理规范性</t>
  </si>
  <si>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要求进行报批或资产不公开处置行为；⑥其它资产管理制度办法执行情况。</t>
  </si>
  <si>
    <t>未有因管理不当发生严重资产损失和丢失情况；不存在超标准配置资产；资产使用规范，不存在未经批准擅自出租、出借资产行为；资产处置规范，不存在不按要求进行报批或资产不公开处置行为。</t>
  </si>
  <si>
    <r>
      <rPr>
        <b/>
        <sz val="9"/>
        <color rgb="FF000000"/>
        <rFont val="宋体"/>
        <charset val="134"/>
        <scheme val="minor"/>
      </rPr>
      <t>资产管理规范性:</t>
    </r>
    <r>
      <rPr>
        <sz val="9"/>
        <color rgb="FF000000"/>
        <rFont val="宋体"/>
        <charset val="134"/>
      </rPr>
      <t>部门（单位）的资产是否保持安全完整，资产配置是否合理，资产使用和资产处理是否规范，用以反映和考核部门（单位）资产管理的整体水平。</t>
    </r>
  </si>
  <si>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要求进行报批或资产不公开处置行为；⑥其它资产管理制度办法执行情况。每有一项不合格扣0.8分，扣完为止。</t>
  </si>
  <si>
    <t>绩效管理（4）</t>
  </si>
  <si>
    <t>绩效管理情况</t>
  </si>
  <si>
    <t>①部门（单位）是否及时对绩效信息进行汇总分析整理；②部门（单位）是否对绩效目标偏离情况及时进行矫正。</t>
  </si>
  <si>
    <t>重点站区管委会及时对绩效信息进行汇总分析整理，按时开展了2022年部门预算绩效运行监控工作，对绩效目标偏离情况及时进行矫正。</t>
  </si>
  <si>
    <r>
      <rPr>
        <b/>
        <sz val="9"/>
        <color rgb="FF000000"/>
        <rFont val="宋体"/>
        <charset val="134"/>
        <scheme val="minor"/>
      </rPr>
      <t>绩效管理情况:</t>
    </r>
    <r>
      <rPr>
        <sz val="9"/>
        <color rgb="FF000000"/>
        <rFont val="宋体"/>
        <charset val="134"/>
      </rPr>
      <t>考核部门（单位）在绩效管理信息的汇总和应用情况。</t>
    </r>
  </si>
  <si>
    <t>①部门（单位）是否及时对绩效信息进行汇总分析整理；②部门（单位）是否对绩效目标偏离情况及时进行矫正。每有一项不合格扣2分。</t>
  </si>
  <si>
    <t>指标　</t>
  </si>
  <si>
    <t>2021年</t>
  </si>
  <si>
    <t>2022年</t>
  </si>
  <si>
    <t>结转结余率（4）</t>
  </si>
  <si>
    <t>结转结余率=结转结余总额/支出预算数×100%。
结转结余总额：部门（单位）本年度的结转资金与结余资金之和。</t>
  </si>
  <si>
    <t>部门结转结余率低于上年的不扣分；高于上年结余率，每高出1个百分点扣0.4分，扣完为止。（说明：预算调整和结转结余指标，如非预算部门主观因素导致扣分的，在评分结果征求意见环节，经与相关部门预算主管处室共同研究，可作为例外情况酌情考虑。）</t>
  </si>
  <si>
    <t>部门预决算差异率（4）</t>
  </si>
  <si>
    <t>通过年度部门决算与年初部门预算对比，对部门的年度支出情况进行考核，衡量部门预算的约束力。</t>
  </si>
  <si>
    <t>部门预决算差异率高于市级平均差异率（28.3%）的，每高出10%（含），扣0.4分，扣完为止。</t>
  </si>
  <si>
    <t>合计</t>
  </si>
</sst>
</file>

<file path=xl/styles.xml><?xml version="1.0" encoding="utf-8"?>
<styleSheet xmlns="http://schemas.openxmlformats.org/spreadsheetml/2006/main">
  <numFmts count="1">
    <numFmt numFmtId="178" formatCode="#,##0.00_ "/>
  </numFmts>
  <fonts count="15">
    <font>
      <sz val="11"/>
      <color theme="1"/>
      <name val="宋体"/>
      <charset val="134"/>
      <scheme val="minor"/>
    </font>
    <font>
      <sz val="9"/>
      <name val="宋体"/>
      <charset val="134"/>
    </font>
    <font>
      <sz val="9"/>
      <color rgb="FF000000"/>
      <name val="宋体"/>
      <charset val="134"/>
    </font>
    <font>
      <sz val="9"/>
      <name val="宋体"/>
      <charset val="134"/>
      <scheme val="minor"/>
    </font>
    <font>
      <sz val="22"/>
      <color rgb="FF000000"/>
      <name val="方正小标宋简体"/>
      <charset val="134"/>
    </font>
    <font>
      <sz val="9"/>
      <color rgb="FF000000"/>
      <name val="宋体"/>
      <charset val="134"/>
      <scheme val="minor"/>
    </font>
    <font>
      <sz val="10"/>
      <color rgb="FF000000"/>
      <name val="宋体"/>
      <charset val="134"/>
      <scheme val="minor"/>
    </font>
    <font>
      <b/>
      <sz val="9"/>
      <color rgb="FF000000"/>
      <name val="宋体"/>
      <charset val="134"/>
      <scheme val="minor"/>
    </font>
    <font>
      <sz val="10"/>
      <name val="宋体"/>
      <charset val="134"/>
      <scheme val="minor"/>
    </font>
    <font>
      <b/>
      <sz val="9"/>
      <name val="宋体"/>
      <charset val="134"/>
      <scheme val="minor"/>
    </font>
    <font>
      <sz val="11"/>
      <color theme="1"/>
      <name val="宋体"/>
      <charset val="134"/>
      <scheme val="minor"/>
    </font>
    <font>
      <sz val="12"/>
      <name val="宋体"/>
      <charset val="134"/>
    </font>
    <font>
      <sz val="10"/>
      <color rgb="FF000000"/>
      <name val="宋体"/>
      <charset val="134"/>
    </font>
    <font>
      <b/>
      <sz val="9"/>
      <color rgb="FF000000"/>
      <name val="宋体"/>
      <charset val="134"/>
    </font>
    <font>
      <b/>
      <sz val="9"/>
      <name val="宋体"/>
      <charset val="13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3">
    <xf numFmtId="0" fontId="0" fillId="0" borderId="0">
      <alignment vertical="center"/>
    </xf>
    <xf numFmtId="9" fontId="10" fillId="0" borderId="0" applyFont="0" applyFill="0" applyBorder="0" applyAlignment="0" applyProtection="0">
      <alignment vertical="center"/>
    </xf>
    <xf numFmtId="0" fontId="11" fillId="0" borderId="0"/>
  </cellStyleXfs>
  <cellXfs count="40">
    <xf numFmtId="0" fontId="0" fillId="0" borderId="0" xfId="0">
      <alignment vertical="center"/>
    </xf>
    <xf numFmtId="0" fontId="0" fillId="0" borderId="0" xfId="0" applyFill="1">
      <alignmen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178" fontId="6" fillId="0" borderId="1" xfId="0" applyNumberFormat="1"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xf>
    <xf numFmtId="0" fontId="7" fillId="0" borderId="1" xfId="0" applyFont="1" applyFill="1" applyBorder="1" applyAlignment="1">
      <alignment horizontal="left" vertical="center" wrapText="1"/>
    </xf>
    <xf numFmtId="0" fontId="6" fillId="0" borderId="1" xfId="0" applyFont="1" applyFill="1" applyBorder="1" applyAlignment="1">
      <alignment horizontal="justify" vertical="center" wrapText="1"/>
    </xf>
    <xf numFmtId="0" fontId="4" fillId="0" borderId="0" xfId="0" applyFont="1" applyFill="1" applyBorder="1" applyAlignment="1">
      <alignment horizontal="center"/>
    </xf>
    <xf numFmtId="0" fontId="5"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1" xfId="0" applyFont="1" applyFill="1" applyBorder="1" applyAlignment="1">
      <alignment horizontal="center" vertical="center"/>
    </xf>
    <xf numFmtId="178" fontId="6" fillId="0" borderId="1" xfId="1" applyNumberFormat="1" applyFont="1" applyFill="1" applyBorder="1" applyAlignment="1">
      <alignment horizontal="center" vertical="center"/>
    </xf>
    <xf numFmtId="178" fontId="6" fillId="0" borderId="2" xfId="0" applyNumberFormat="1" applyFont="1" applyFill="1" applyBorder="1" applyAlignment="1">
      <alignment horizontal="center" vertical="center" wrapText="1"/>
    </xf>
    <xf numFmtId="178" fontId="6" fillId="0" borderId="3" xfId="0" applyNumberFormat="1" applyFont="1" applyFill="1" applyBorder="1" applyAlignment="1">
      <alignment horizontal="center" vertical="center" wrapText="1"/>
    </xf>
    <xf numFmtId="178" fontId="6" fillId="0" borderId="4"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cellXfs>
  <cellStyles count="3">
    <cellStyle name="百分比" xfId="1" builtinId="5"/>
    <cellStyle name="常规" xfId="0" builtinId="0"/>
    <cellStyle name="常规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34"/>
  <sheetViews>
    <sheetView tabSelected="1" view="pageBreakPreview" zoomScale="80" zoomScaleNormal="80" workbookViewId="0">
      <selection activeCell="I10" sqref="I10:I19"/>
    </sheetView>
  </sheetViews>
  <sheetFormatPr defaultColWidth="9" defaultRowHeight="14.4"/>
  <cols>
    <col min="1" max="1" width="9" style="1"/>
    <col min="2" max="2" width="17" style="1" customWidth="1"/>
    <col min="3" max="3" width="20.21875" style="1" customWidth="1"/>
    <col min="4" max="4" width="37.88671875" style="1" customWidth="1"/>
    <col min="5" max="5" width="69.88671875" style="1" customWidth="1"/>
    <col min="6" max="6" width="9" style="1"/>
    <col min="7" max="7" width="9.5546875" style="1" customWidth="1"/>
    <col min="8" max="8" width="26.77734375" style="1" customWidth="1"/>
    <col min="9" max="9" width="42.77734375" style="1" customWidth="1"/>
    <col min="10" max="16384" width="9" style="1"/>
  </cols>
  <sheetData>
    <row r="1" spans="1:9" ht="30.9" customHeight="1">
      <c r="A1" s="14" t="s">
        <v>0</v>
      </c>
      <c r="B1" s="14"/>
      <c r="C1" s="14"/>
      <c r="D1" s="14"/>
      <c r="E1" s="14"/>
      <c r="F1" s="14"/>
      <c r="G1" s="14"/>
      <c r="H1" s="14"/>
      <c r="I1" s="14"/>
    </row>
    <row r="2" spans="1:9" ht="27" customHeight="1">
      <c r="A2" s="15" t="s">
        <v>1</v>
      </c>
      <c r="B2" s="15"/>
      <c r="C2" s="15"/>
      <c r="D2" s="15"/>
      <c r="E2" s="15"/>
      <c r="F2" s="15"/>
      <c r="G2" s="15"/>
      <c r="H2" s="15"/>
      <c r="I2" s="15"/>
    </row>
    <row r="3" spans="1:9" ht="33" customHeight="1">
      <c r="A3" s="3" t="s">
        <v>2</v>
      </c>
      <c r="B3" s="3" t="s">
        <v>3</v>
      </c>
      <c r="C3" s="3" t="s">
        <v>4</v>
      </c>
      <c r="D3" s="3" t="s">
        <v>5</v>
      </c>
      <c r="E3" s="3" t="s">
        <v>6</v>
      </c>
      <c r="F3" s="3" t="s">
        <v>7</v>
      </c>
      <c r="G3" s="3" t="s">
        <v>8</v>
      </c>
      <c r="H3" s="3" t="s">
        <v>9</v>
      </c>
      <c r="I3" s="3" t="s">
        <v>10</v>
      </c>
    </row>
    <row r="4" spans="1:9" ht="39" customHeight="1">
      <c r="A4" s="16" t="s">
        <v>11</v>
      </c>
      <c r="B4" s="3" t="s">
        <v>12</v>
      </c>
      <c r="C4" s="4">
        <f>C5+C6+C7</f>
        <v>66442.839603</v>
      </c>
      <c r="D4" s="4">
        <f>D5+D6+D7</f>
        <v>60859.772579999997</v>
      </c>
      <c r="E4" s="5">
        <f>D4/C4</f>
        <v>0.91597187813827396</v>
      </c>
      <c r="F4" s="25">
        <v>20</v>
      </c>
      <c r="G4" s="26">
        <f>F4*E4</f>
        <v>18.319437562765501</v>
      </c>
      <c r="H4" s="15" t="s">
        <v>13</v>
      </c>
      <c r="I4" s="34" t="s">
        <v>14</v>
      </c>
    </row>
    <row r="5" spans="1:9" ht="39" customHeight="1">
      <c r="A5" s="16"/>
      <c r="B5" s="3" t="s">
        <v>15</v>
      </c>
      <c r="C5" s="4">
        <v>23783.008990999999</v>
      </c>
      <c r="D5" s="4">
        <v>22639.898174000002</v>
      </c>
      <c r="E5" s="16" t="s">
        <v>16</v>
      </c>
      <c r="F5" s="25"/>
      <c r="G5" s="26"/>
      <c r="H5" s="15"/>
      <c r="I5" s="35"/>
    </row>
    <row r="6" spans="1:9" ht="39" customHeight="1">
      <c r="A6" s="16"/>
      <c r="B6" s="3" t="s">
        <v>17</v>
      </c>
      <c r="C6" s="4">
        <v>42659.830611999998</v>
      </c>
      <c r="D6" s="4">
        <v>38219.874406000003</v>
      </c>
      <c r="E6" s="16"/>
      <c r="F6" s="25"/>
      <c r="G6" s="26"/>
      <c r="H6" s="15"/>
      <c r="I6" s="35"/>
    </row>
    <row r="7" spans="1:9" ht="39" customHeight="1">
      <c r="A7" s="16"/>
      <c r="B7" s="3" t="s">
        <v>18</v>
      </c>
      <c r="C7" s="4">
        <v>0</v>
      </c>
      <c r="D7" s="4">
        <v>0</v>
      </c>
      <c r="E7" s="16"/>
      <c r="F7" s="25"/>
      <c r="G7" s="26"/>
      <c r="H7" s="15"/>
      <c r="I7" s="36"/>
    </row>
    <row r="8" spans="1:9" ht="28.95" customHeight="1">
      <c r="A8" s="15" t="s">
        <v>19</v>
      </c>
      <c r="B8" s="15"/>
      <c r="C8" s="15"/>
      <c r="D8" s="15"/>
      <c r="E8" s="15"/>
      <c r="F8" s="15"/>
      <c r="G8" s="15"/>
      <c r="H8" s="15"/>
      <c r="I8" s="15"/>
    </row>
    <row r="9" spans="1:9" ht="28.95" customHeight="1">
      <c r="A9" s="3" t="s">
        <v>20</v>
      </c>
      <c r="B9" s="3" t="s">
        <v>3</v>
      </c>
      <c r="C9" s="3" t="s">
        <v>21</v>
      </c>
      <c r="D9" s="3" t="s">
        <v>22</v>
      </c>
      <c r="E9" s="3" t="s">
        <v>23</v>
      </c>
      <c r="F9" s="3" t="s">
        <v>7</v>
      </c>
      <c r="G9" s="3" t="s">
        <v>8</v>
      </c>
      <c r="H9" s="7" t="s">
        <v>9</v>
      </c>
      <c r="I9" s="7" t="s">
        <v>10</v>
      </c>
    </row>
    <row r="10" spans="1:9" ht="45" customHeight="1">
      <c r="A10" s="16" t="s">
        <v>24</v>
      </c>
      <c r="B10" s="19" t="s">
        <v>25</v>
      </c>
      <c r="C10" s="19" t="s">
        <v>26</v>
      </c>
      <c r="D10" s="8" t="s">
        <v>27</v>
      </c>
      <c r="E10" s="8" t="s">
        <v>28</v>
      </c>
      <c r="F10" s="3">
        <v>5</v>
      </c>
      <c r="G10" s="4">
        <f>28/29*F10</f>
        <v>4.8275862068965498</v>
      </c>
      <c r="H10" s="30" t="s">
        <v>29</v>
      </c>
      <c r="I10" s="37" t="s">
        <v>30</v>
      </c>
    </row>
    <row r="11" spans="1:9" ht="45" customHeight="1">
      <c r="A11" s="16"/>
      <c r="B11" s="20"/>
      <c r="C11" s="21"/>
      <c r="D11" s="8" t="s">
        <v>31</v>
      </c>
      <c r="E11" s="8" t="s">
        <v>32</v>
      </c>
      <c r="F11" s="3">
        <v>5</v>
      </c>
      <c r="G11" s="4">
        <v>5</v>
      </c>
      <c r="H11" s="31"/>
      <c r="I11" s="38"/>
    </row>
    <row r="12" spans="1:9" ht="45" customHeight="1">
      <c r="A12" s="16"/>
      <c r="B12" s="20"/>
      <c r="C12" s="3" t="s">
        <v>33</v>
      </c>
      <c r="D12" s="8" t="s">
        <v>34</v>
      </c>
      <c r="E12" s="8" t="s">
        <v>35</v>
      </c>
      <c r="F12" s="3">
        <v>10</v>
      </c>
      <c r="G12" s="4">
        <f>28/28*F12</f>
        <v>10</v>
      </c>
      <c r="H12" s="31"/>
      <c r="I12" s="38"/>
    </row>
    <row r="13" spans="1:9" ht="45" customHeight="1">
      <c r="A13" s="16"/>
      <c r="B13" s="20"/>
      <c r="C13" s="19" t="s">
        <v>36</v>
      </c>
      <c r="D13" s="8" t="s">
        <v>37</v>
      </c>
      <c r="E13" s="22" t="s">
        <v>38</v>
      </c>
      <c r="F13" s="19">
        <v>5</v>
      </c>
      <c r="G13" s="27">
        <v>5</v>
      </c>
      <c r="H13" s="31"/>
      <c r="I13" s="38"/>
    </row>
    <row r="14" spans="1:9" ht="45" customHeight="1">
      <c r="A14" s="16"/>
      <c r="B14" s="20"/>
      <c r="C14" s="20"/>
      <c r="D14" s="8" t="s">
        <v>39</v>
      </c>
      <c r="E14" s="23"/>
      <c r="F14" s="20"/>
      <c r="G14" s="28"/>
      <c r="H14" s="31"/>
      <c r="I14" s="38"/>
    </row>
    <row r="15" spans="1:9" ht="45" customHeight="1">
      <c r="A15" s="16"/>
      <c r="B15" s="20"/>
      <c r="C15" s="21"/>
      <c r="D15" s="8" t="s">
        <v>40</v>
      </c>
      <c r="E15" s="24"/>
      <c r="F15" s="21"/>
      <c r="G15" s="29"/>
      <c r="H15" s="31"/>
      <c r="I15" s="38"/>
    </row>
    <row r="16" spans="1:9" ht="45" customHeight="1">
      <c r="A16" s="16"/>
      <c r="B16" s="20"/>
      <c r="C16" s="19" t="s">
        <v>41</v>
      </c>
      <c r="D16" s="8" t="s">
        <v>42</v>
      </c>
      <c r="E16" s="22" t="s">
        <v>43</v>
      </c>
      <c r="F16" s="19">
        <v>5</v>
      </c>
      <c r="G16" s="27">
        <v>5</v>
      </c>
      <c r="H16" s="31"/>
      <c r="I16" s="38"/>
    </row>
    <row r="17" spans="1:9" ht="45" customHeight="1">
      <c r="A17" s="16"/>
      <c r="B17" s="20"/>
      <c r="C17" s="20"/>
      <c r="D17" s="8" t="s">
        <v>44</v>
      </c>
      <c r="E17" s="23"/>
      <c r="F17" s="20"/>
      <c r="G17" s="28"/>
      <c r="H17" s="31"/>
      <c r="I17" s="38"/>
    </row>
    <row r="18" spans="1:9" ht="45" customHeight="1">
      <c r="A18" s="16"/>
      <c r="B18" s="20"/>
      <c r="C18" s="20"/>
      <c r="D18" s="8" t="s">
        <v>45</v>
      </c>
      <c r="E18" s="23"/>
      <c r="F18" s="20"/>
      <c r="G18" s="28"/>
      <c r="H18" s="31"/>
      <c r="I18" s="38"/>
    </row>
    <row r="19" spans="1:9" ht="45" customHeight="1">
      <c r="A19" s="16"/>
      <c r="B19" s="20"/>
      <c r="C19" s="21"/>
      <c r="D19" s="8" t="s">
        <v>46</v>
      </c>
      <c r="E19" s="24"/>
      <c r="F19" s="21"/>
      <c r="G19" s="29"/>
      <c r="H19" s="32"/>
      <c r="I19" s="39"/>
    </row>
    <row r="20" spans="1:9" ht="409.05" customHeight="1">
      <c r="A20" s="16"/>
      <c r="B20" s="16" t="s">
        <v>47</v>
      </c>
      <c r="C20" s="9" t="s">
        <v>48</v>
      </c>
      <c r="D20" s="10" t="s">
        <v>49</v>
      </c>
      <c r="E20" s="10" t="s">
        <v>50</v>
      </c>
      <c r="F20" s="9">
        <v>10</v>
      </c>
      <c r="G20" s="11">
        <v>8</v>
      </c>
      <c r="H20" s="33" t="s">
        <v>51</v>
      </c>
      <c r="I20" s="15" t="s">
        <v>52</v>
      </c>
    </row>
    <row r="21" spans="1:9" ht="121.95" customHeight="1">
      <c r="A21" s="16"/>
      <c r="B21" s="16"/>
      <c r="C21" s="9" t="s">
        <v>53</v>
      </c>
      <c r="D21" s="10" t="s">
        <v>54</v>
      </c>
      <c r="E21" s="10" t="s">
        <v>55</v>
      </c>
      <c r="F21" s="9">
        <v>5</v>
      </c>
      <c r="G21" s="11">
        <v>4</v>
      </c>
      <c r="H21" s="33"/>
      <c r="I21" s="15"/>
    </row>
    <row r="22" spans="1:9" ht="186" customHeight="1">
      <c r="A22" s="16"/>
      <c r="B22" s="16"/>
      <c r="C22" s="9" t="s">
        <v>56</v>
      </c>
      <c r="D22" s="10" t="s">
        <v>57</v>
      </c>
      <c r="E22" s="10" t="s">
        <v>58</v>
      </c>
      <c r="F22" s="9">
        <v>10</v>
      </c>
      <c r="G22" s="11">
        <v>8</v>
      </c>
      <c r="H22" s="33"/>
      <c r="I22" s="15"/>
    </row>
    <row r="23" spans="1:9" ht="79.05" customHeight="1">
      <c r="A23" s="16"/>
      <c r="B23" s="16"/>
      <c r="C23" s="9" t="s">
        <v>59</v>
      </c>
      <c r="D23" s="10" t="s">
        <v>60</v>
      </c>
      <c r="E23" s="10" t="s">
        <v>61</v>
      </c>
      <c r="F23" s="9">
        <v>5</v>
      </c>
      <c r="G23" s="11">
        <v>4</v>
      </c>
      <c r="H23" s="33"/>
      <c r="I23" s="15"/>
    </row>
    <row r="24" spans="1:9" ht="22.95" customHeight="1">
      <c r="A24" s="15" t="s">
        <v>62</v>
      </c>
      <c r="B24" s="15"/>
      <c r="C24" s="15"/>
      <c r="D24" s="15"/>
      <c r="E24" s="15"/>
      <c r="F24" s="15"/>
      <c r="G24" s="15"/>
      <c r="H24" s="15"/>
      <c r="I24" s="15"/>
    </row>
    <row r="25" spans="1:9" ht="28.05" customHeight="1">
      <c r="A25" s="3" t="s">
        <v>20</v>
      </c>
      <c r="B25" s="3" t="s">
        <v>63</v>
      </c>
      <c r="C25" s="3" t="s">
        <v>64</v>
      </c>
      <c r="D25" s="3" t="s">
        <v>22</v>
      </c>
      <c r="E25" s="3" t="s">
        <v>23</v>
      </c>
      <c r="F25" s="6" t="s">
        <v>7</v>
      </c>
      <c r="G25" s="6" t="s">
        <v>8</v>
      </c>
      <c r="H25" s="7" t="s">
        <v>9</v>
      </c>
      <c r="I25" s="7" t="s">
        <v>10</v>
      </c>
    </row>
    <row r="26" spans="1:9" ht="81" customHeight="1">
      <c r="A26" s="16" t="s">
        <v>65</v>
      </c>
      <c r="B26" s="16" t="s">
        <v>66</v>
      </c>
      <c r="C26" s="3" t="s">
        <v>67</v>
      </c>
      <c r="D26" s="8" t="s">
        <v>68</v>
      </c>
      <c r="E26" s="8" t="s">
        <v>69</v>
      </c>
      <c r="F26" s="6">
        <v>1</v>
      </c>
      <c r="G26" s="6">
        <v>1</v>
      </c>
      <c r="H26" s="12" t="s">
        <v>70</v>
      </c>
      <c r="I26" s="2" t="s">
        <v>71</v>
      </c>
    </row>
    <row r="27" spans="1:9" ht="117" customHeight="1">
      <c r="A27" s="16"/>
      <c r="B27" s="16"/>
      <c r="C27" s="3" t="s">
        <v>72</v>
      </c>
      <c r="D27" s="8" t="s">
        <v>73</v>
      </c>
      <c r="E27" s="8" t="s">
        <v>74</v>
      </c>
      <c r="F27" s="6">
        <v>2</v>
      </c>
      <c r="G27" s="6">
        <v>2</v>
      </c>
      <c r="H27" s="12" t="s">
        <v>75</v>
      </c>
      <c r="I27" s="2" t="s">
        <v>76</v>
      </c>
    </row>
    <row r="28" spans="1:9" ht="78" customHeight="1">
      <c r="A28" s="16"/>
      <c r="B28" s="16"/>
      <c r="C28" s="3" t="s">
        <v>77</v>
      </c>
      <c r="D28" s="8" t="s">
        <v>78</v>
      </c>
      <c r="E28" s="8" t="s">
        <v>79</v>
      </c>
      <c r="F28" s="6">
        <v>1</v>
      </c>
      <c r="G28" s="6">
        <v>1</v>
      </c>
      <c r="H28" s="12" t="s">
        <v>80</v>
      </c>
      <c r="I28" s="2" t="s">
        <v>81</v>
      </c>
    </row>
    <row r="29" spans="1:9" ht="133.05000000000001" customHeight="1">
      <c r="A29" s="16"/>
      <c r="B29" s="3" t="s">
        <v>82</v>
      </c>
      <c r="C29" s="3" t="s">
        <v>83</v>
      </c>
      <c r="D29" s="8" t="s">
        <v>84</v>
      </c>
      <c r="E29" s="8" t="s">
        <v>85</v>
      </c>
      <c r="F29" s="3">
        <v>4</v>
      </c>
      <c r="G29" s="3">
        <v>4</v>
      </c>
      <c r="H29" s="12" t="s">
        <v>86</v>
      </c>
      <c r="I29" s="2" t="s">
        <v>87</v>
      </c>
    </row>
    <row r="30" spans="1:9" ht="78" customHeight="1">
      <c r="A30" s="16"/>
      <c r="B30" s="3" t="s">
        <v>88</v>
      </c>
      <c r="C30" s="3" t="s">
        <v>89</v>
      </c>
      <c r="D30" s="8" t="s">
        <v>90</v>
      </c>
      <c r="E30" s="8" t="s">
        <v>91</v>
      </c>
      <c r="F30" s="3">
        <v>4</v>
      </c>
      <c r="G30" s="3">
        <v>4</v>
      </c>
      <c r="H30" s="12" t="s">
        <v>92</v>
      </c>
      <c r="I30" s="2" t="s">
        <v>93</v>
      </c>
    </row>
    <row r="31" spans="1:9" ht="15.9" customHeight="1">
      <c r="A31" s="16"/>
      <c r="B31" s="3" t="s">
        <v>94</v>
      </c>
      <c r="C31" s="16" t="s">
        <v>95</v>
      </c>
      <c r="D31" s="16"/>
      <c r="E31" s="3" t="s">
        <v>96</v>
      </c>
      <c r="F31" s="3" t="s">
        <v>7</v>
      </c>
      <c r="G31" s="3" t="s">
        <v>8</v>
      </c>
      <c r="H31" s="7" t="s">
        <v>9</v>
      </c>
      <c r="I31" s="7" t="s">
        <v>10</v>
      </c>
    </row>
    <row r="32" spans="1:9" ht="88.05" customHeight="1">
      <c r="A32" s="16"/>
      <c r="B32" s="13" t="s">
        <v>97</v>
      </c>
      <c r="C32" s="17">
        <v>0.13420000000000001</v>
      </c>
      <c r="D32" s="16"/>
      <c r="E32" s="5">
        <f>5583.067023/SUM(D5:D6)</f>
        <v>9.1736573870056307E-2</v>
      </c>
      <c r="F32" s="3">
        <v>4</v>
      </c>
      <c r="G32" s="3">
        <v>4</v>
      </c>
      <c r="H32" s="2" t="s">
        <v>98</v>
      </c>
      <c r="I32" s="2" t="s">
        <v>99</v>
      </c>
    </row>
    <row r="33" spans="1:9" ht="70.05" customHeight="1">
      <c r="A33" s="16"/>
      <c r="B33" s="13" t="s">
        <v>100</v>
      </c>
      <c r="C33" s="16" t="s">
        <v>16</v>
      </c>
      <c r="D33" s="16"/>
      <c r="E33" s="5">
        <f>(D4-C4)/C4</f>
        <v>-8.4028121861725993E-2</v>
      </c>
      <c r="F33" s="3">
        <v>4</v>
      </c>
      <c r="G33" s="3">
        <v>4</v>
      </c>
      <c r="H33" s="2" t="s">
        <v>101</v>
      </c>
      <c r="I33" s="2" t="s">
        <v>102</v>
      </c>
    </row>
    <row r="34" spans="1:9" ht="15.9" customHeight="1">
      <c r="A34" s="16" t="s">
        <v>103</v>
      </c>
      <c r="B34" s="16"/>
      <c r="C34" s="16"/>
      <c r="D34" s="16"/>
      <c r="E34" s="16"/>
      <c r="F34" s="3">
        <v>100</v>
      </c>
      <c r="G34" s="4">
        <f>G32+G33+G30+G29+G28+G27+G26+SUM(G10:G23)+G4</f>
        <v>92.147023769662098</v>
      </c>
      <c r="H34" s="18"/>
      <c r="I34" s="18"/>
    </row>
  </sheetData>
  <mergeCells count="33">
    <mergeCell ref="I20:I23"/>
    <mergeCell ref="C32:D32"/>
    <mergeCell ref="C33:D33"/>
    <mergeCell ref="A34:E34"/>
    <mergeCell ref="H34:I34"/>
    <mergeCell ref="A4:A7"/>
    <mergeCell ref="A10:A23"/>
    <mergeCell ref="A26:A33"/>
    <mergeCell ref="B10:B19"/>
    <mergeCell ref="B20:B23"/>
    <mergeCell ref="B26:B28"/>
    <mergeCell ref="C10:C11"/>
    <mergeCell ref="C13:C15"/>
    <mergeCell ref="C16:C19"/>
    <mergeCell ref="E5:E7"/>
    <mergeCell ref="E13:E15"/>
    <mergeCell ref="E16:E19"/>
    <mergeCell ref="A1:I1"/>
    <mergeCell ref="A2:I2"/>
    <mergeCell ref="A8:I8"/>
    <mergeCell ref="A24:I24"/>
    <mergeCell ref="C31:D31"/>
    <mergeCell ref="F4:F7"/>
    <mergeCell ref="F13:F15"/>
    <mergeCell ref="F16:F19"/>
    <mergeCell ref="G4:G7"/>
    <mergeCell ref="G13:G15"/>
    <mergeCell ref="G16:G19"/>
    <mergeCell ref="H4:H7"/>
    <mergeCell ref="H10:H19"/>
    <mergeCell ref="H20:H23"/>
    <mergeCell ref="I4:I7"/>
    <mergeCell ref="I10:I19"/>
  </mergeCells>
  <phoneticPr fontId="3" type="noConversion"/>
  <pageMargins left="0.70069444444444495" right="0.70069444444444495" top="0.75138888888888899" bottom="0.75138888888888899" header="0.29861111111111099" footer="0.29861111111111099"/>
  <pageSetup paperSize="9" scale="55" fitToHeight="0" orientation="landscape" r:id="rId1"/>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2" baseType="variant">
      <vt:variant>
        <vt:lpstr>工作表</vt:lpstr>
      </vt:variant>
      <vt:variant>
        <vt:i4>1</vt:i4>
      </vt:variant>
    </vt:vector>
  </HeadingPairs>
  <TitlesOfParts>
    <vt:vector size="1" baseType="lpstr">
      <vt:lpstr>评分表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彭静静</cp:lastModifiedBy>
  <dcterms:created xsi:type="dcterms:W3CDTF">2022-04-27T07:59:00Z</dcterms:created>
  <dcterms:modified xsi:type="dcterms:W3CDTF">2023-06-12T08:25:31Z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DD73704AE11C44BFAF519B2C4A2FC02C</vt:lpwstr>
  </property>
  <property fmtid="{D5CDD505-2E9C-101B-9397-08002B2CF9AE}" pid="3" name="KSOProductBuildVer">
    <vt:lpwstr>2052-11.1.0.14309</vt:lpwstr>
  </property>
  <property fmtid="{D5CDD505-2E9C-101B-9397-08002B2CF9AE}" pid="4" name="KSOReadingLayout">
    <vt:bool>true</vt:bool>
  </property>
</Properties>
</file>