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<sst xmlns="http://schemas.openxmlformats.org/spreadsheetml/2006/main" count="296" uniqueCount="220">
  <si>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</si>
  <si>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</si>
  <si>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</si>
  <si>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公共卫生危害因素监测与干预项目（下达）</t>
  </si>
  <si>
    <t>主管部门</t>
  </si>
  <si>
    <t>北京市卫生健康委员会</t>
  </si>
  <si>
    <t>实施单位</t>
  </si>
  <si>
    <t>北京市疾病预防控制中心</t>
  </si>
  <si>
    <t>项目负责人</t>
  </si>
  <si>
    <t>赵耀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</si>
  <si>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</si>
  <si>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</si>
  <si>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</si>
  <si>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</si>
  <si>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</si>
  <si>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</si>
  <si>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</si>
  <si>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</si>
  <si>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</si>
  <si>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</si>
  <si>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</si>
  <si>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</si>
  <si>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</si>
  <si>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</si>
  <si>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</si>
  <si>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</si>
  <si>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，在保持相关实验室检测资质和能力的基础上，主持并组织全市疾控机构开展公共环境中食品污染、饮水卫生、室内环境卫生、职业卫生、放射危害防护等健康危险因素监测、检测及安全性评价工作；对监测数据进行汇总、统计、分析，上报卫生行政部门，开展风险评估与预警工作；开展参比实验室、诊断与溯源技术实验室、检验检测标准方法制修订、检测与处置能力储备等多项相关工作。并开展相应干预活动。</t>
  </si>
  <si>
    <t xml:space="preserve">    2021年，在保持相关实验室检测资质和能力的基础上，主持并组织全市疾控机构完成了公共环境中食品污染、饮水卫生、室内环境卫生、职业卫生、放射危害防护等健康危险因素监测、检测及安全性评价工作，对监测数据进行了汇总、统计、分析，上报了卫生行政部门，并开展了相应干预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</si>
  <si>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</si>
  <si>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</si>
  <si>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</si>
  <si>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</si>
  <si>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</si>
  <si>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</si>
  <si>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</si>
  <si>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</si>
  <si>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</si>
  <si>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</si>
  <si>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完成食品中化学污染物及有害因素监测</t>
  </si>
  <si>
    <t>2500件</t>
  </si>
  <si>
    <t>2035件</t>
  </si>
  <si>
    <t>预算在监测计划之前，实际监测计划是2035件。</t>
  </si>
  <si>
    <t>举办化学污染物及有害因素技术培训</t>
  </si>
  <si>
    <t>大于100人次</t>
  </si>
  <si>
    <t>321人次</t>
  </si>
  <si>
    <t>预期指标值偏低</t>
  </si>
  <si>
    <t>2021年食品化学污染物及有害因素监测总结报告</t>
  </si>
  <si>
    <t>1份</t>
  </si>
  <si>
    <t>食源性疾病监测标本及病例信息采集数量</t>
  </si>
  <si>
    <t>1920份</t>
  </si>
  <si>
    <t>5681份</t>
  </si>
  <si>
    <t>制订北京市食源性疾病监测工作方案</t>
  </si>
  <si>
    <t>食源性致病菌检测技术培训</t>
  </si>
  <si>
    <t>100人</t>
  </si>
  <si>
    <t>92人</t>
  </si>
  <si>
    <t>2021年因新冠疫情影响，各区疾控大部分微生物检测人员承担了新冠病毒检测任务，因此不能参加该培训，故未能按计划培训100人。</t>
  </si>
  <si>
    <t>2021年致病菌监测技术报告及工作总结</t>
  </si>
  <si>
    <t>2份</t>
  </si>
  <si>
    <t>未完成预期目标</t>
  </si>
  <si>
    <t>食品食源性致病菌监测样品</t>
  </si>
  <si>
    <t>2000件</t>
  </si>
  <si>
    <t>2600件</t>
  </si>
  <si>
    <t>举办食品安全国家标准跟踪评价研讨会</t>
  </si>
  <si>
    <t>每年2次</t>
  </si>
  <si>
    <t>2次</t>
  </si>
  <si>
    <t>举办食品安全国家标准培训班</t>
  </si>
  <si>
    <t>3次</t>
  </si>
  <si>
    <t>制作宣传品</t>
  </si>
  <si>
    <t>1件</t>
  </si>
  <si>
    <t>食品安全标准科普动漫</t>
  </si>
  <si>
    <t>2个</t>
  </si>
  <si>
    <t>食品安全国家标准跟踪评价委托项目</t>
  </si>
  <si>
    <t>至少2个</t>
  </si>
  <si>
    <t>加强营养能力建设，举办技术培训</t>
  </si>
  <si>
    <t>130人次</t>
  </si>
  <si>
    <t>因为疫情原因，原定两场培训举办了一项，满足该场绩效要求，另一场培训未举办，相关经费已按规定当年上缴</t>
  </si>
  <si>
    <t>开展全民营养周宣教活动</t>
  </si>
  <si>
    <t>1次</t>
  </si>
  <si>
    <t>开展食育项目试点</t>
  </si>
  <si>
    <t>4个</t>
  </si>
  <si>
    <t>学生营养素养报告</t>
  </si>
  <si>
    <t>约10000名放射工作人员个人放射剂量监测完成率</t>
  </si>
  <si>
    <t>10000名</t>
  </si>
  <si>
    <t>北京市16区放射性本底监测样品完成率</t>
  </si>
  <si>
    <t>16区</t>
  </si>
  <si>
    <t>放射性本底监测专报</t>
  </si>
  <si>
    <t>每半年1份，共2份</t>
  </si>
  <si>
    <t>半年1份，共2份</t>
  </si>
  <si>
    <t>放射工作人员个人放射剂量监测专报</t>
  </si>
  <si>
    <t>每季度1期，共4期</t>
  </si>
  <si>
    <t>全年每月完成一份生活饮用水卫生监测情况报告</t>
  </si>
  <si>
    <t>12份月报</t>
  </si>
  <si>
    <t>完成项目监测检验培训。</t>
  </si>
  <si>
    <t>完成培训2次</t>
  </si>
  <si>
    <t>生活饮用水监测覆盖率</t>
  </si>
  <si>
    <t>覆盖至16区</t>
  </si>
  <si>
    <t>公共场所监测覆盖率</t>
  </si>
  <si>
    <t>覆盖16区</t>
  </si>
  <si>
    <t>特殊化学品毒性数据收录入国家食品毒理学计划的基础数据库中</t>
  </si>
  <si>
    <t>完成2个</t>
  </si>
  <si>
    <t>特殊化学品毒性数据调研、系统文献检索、数据整理</t>
  </si>
  <si>
    <t>可完成2个</t>
  </si>
  <si>
    <t>参加毒性检测技术的能力验证、比对或开展模拟检测</t>
  </si>
  <si>
    <t>3项</t>
  </si>
  <si>
    <t>研发毒性检测新方法</t>
  </si>
  <si>
    <t>2套</t>
  </si>
  <si>
    <t>撰写、发表论文</t>
  </si>
  <si>
    <t>5篇</t>
  </si>
  <si>
    <t>发表期刊论文和综述17篇</t>
  </si>
  <si>
    <t>会议、培训的参加人数</t>
  </si>
  <si>
    <t>30人次</t>
  </si>
  <si>
    <t>实验室比对</t>
  </si>
  <si>
    <t>组织一次实验室考核</t>
  </si>
  <si>
    <t xml:space="preserve">收集重点职业病监测企业劳动者体检个案数
</t>
  </si>
  <si>
    <t>20000~30000人</t>
  </si>
  <si>
    <t>76444人</t>
  </si>
  <si>
    <t>职业病报告审核例数</t>
  </si>
  <si>
    <t>600~1000例</t>
  </si>
  <si>
    <t>2452例</t>
  </si>
  <si>
    <t>提交重点职业病监测与职业健康风险评估报告</t>
  </si>
  <si>
    <t xml:space="preserve">培训人次数
</t>
  </si>
  <si>
    <t>110人次</t>
  </si>
  <si>
    <t>培训人数不足</t>
  </si>
  <si>
    <t>宣传人次数</t>
  </si>
  <si>
    <t>2000人次</t>
  </si>
  <si>
    <t>举办监测培训班期数</t>
  </si>
  <si>
    <t>2期</t>
  </si>
  <si>
    <t>1期</t>
  </si>
  <si>
    <t>由于新冠疫情影响，原计划召开的职业卫生检查技术培训班无法召开</t>
  </si>
  <si>
    <t>完成尘肺病主动监测人数</t>
  </si>
  <si>
    <t>600人</t>
  </si>
  <si>
    <t>完成尘肺病筛查医院数</t>
  </si>
  <si>
    <t>5家</t>
  </si>
  <si>
    <t>质量指标</t>
  </si>
  <si>
    <t>CMA、CNAS认证\质量管理体系完善</t>
  </si>
  <si>
    <t>通过\对质量管理体系文件进行制修订</t>
  </si>
  <si>
    <t>通过\完成质量管理体系文件进行制修订</t>
  </si>
  <si>
    <t>实验室安全标识\质量体系运行及实验室安全知识知晓率</t>
  </si>
  <si>
    <t>实验室、仪器设备、试剂耗材、危险废物管理及安全标识合规\质量体系运行及实验室安全知识知晓率超过50%</t>
  </si>
  <si>
    <t>实验室安全标识</t>
  </si>
  <si>
    <t>实验室、仪器设备、试剂耗材、危险废物管理及安全标识合规</t>
  </si>
  <si>
    <t>应急检测方法</t>
  </si>
  <si>
    <t>完成2个食物中毒应急检测方法开发</t>
  </si>
  <si>
    <t>人员培训1</t>
  </si>
  <si>
    <t>培训人员80人</t>
  </si>
  <si>
    <t>90人</t>
  </si>
  <si>
    <t>基体考核物质</t>
  </si>
  <si>
    <t>制备1个基体参考物</t>
  </si>
  <si>
    <t>未完成</t>
  </si>
  <si>
    <t>由于疫情影响，未安排我单位组织考核</t>
  </si>
  <si>
    <t>参加国家组织的实验室间比对保证质量：总放、γ谱和热释光监测项目成绩</t>
  </si>
  <si>
    <t>合格</t>
  </si>
  <si>
    <t>满足卫计委专报要求</t>
  </si>
  <si>
    <t>满意</t>
  </si>
  <si>
    <t>CMA、CNAS认证</t>
  </si>
  <si>
    <t>通过</t>
  </si>
  <si>
    <t>通过培训全面提高全市相关标准使用者对标准的理解和掌握。</t>
  </si>
  <si>
    <t>达到预期目标</t>
  </si>
  <si>
    <t>　广泛收集标准使用者对标准的意见，为国家标准修订提供建议。</t>
  </si>
  <si>
    <t>全民营养周</t>
  </si>
  <si>
    <t>符合工作方案</t>
  </si>
  <si>
    <t>食育项目试点</t>
  </si>
  <si>
    <t>符合报告体例</t>
  </si>
  <si>
    <t>保质保量按要求完成上级下达的监测任务</t>
  </si>
  <si>
    <t>完成率100%</t>
  </si>
  <si>
    <t>按时完成</t>
  </si>
  <si>
    <t>食源性疾病监测标本及病例信息采集</t>
  </si>
  <si>
    <t>信息完整、通过国家审核</t>
  </si>
  <si>
    <t>撰写全市食源性疾病监测工作总结</t>
  </si>
  <si>
    <t>样品信息及数据准确、录入及时，通过国家审核</t>
  </si>
  <si>
    <t>2021年北京市食品微生物监测数据</t>
  </si>
  <si>
    <t>针对北京市居民主要消费的21大类高风险食品进行9种食源性致病菌及4种卫生指示菌开展定性及定量检测，针对双壳贝类进行4种食源性病毒开展定性检测，2021年12月完成数据上报。2022年1月完成分离菌株的鉴定确认、毒力基因、耐药监测及分子分型溯源分析。</t>
  </si>
  <si>
    <t>按计划完成了相关工作</t>
  </si>
  <si>
    <t>完成年度公共场所监测报告</t>
  </si>
  <si>
    <t>完成报告</t>
  </si>
  <si>
    <t>按时限完成月度生活饮用水卫生监测情况报告</t>
  </si>
  <si>
    <t>及时完成报告</t>
  </si>
  <si>
    <t>完成年度生活饮用水监测报告</t>
  </si>
  <si>
    <t>开展技术人员培训</t>
  </si>
  <si>
    <t>按计划完成市级或国家级继续教育项目</t>
  </si>
  <si>
    <t>学术期刊或学术会议公开发表</t>
  </si>
  <si>
    <t>达到国家食品毒理学计划的基础数据库收录要求</t>
  </si>
  <si>
    <t>按照系统文献检索要求完成</t>
  </si>
  <si>
    <t>学员对相关知识、技能的掌握程度</t>
  </si>
  <si>
    <t>基本掌握</t>
  </si>
  <si>
    <t>由于2021年北京市先后发生新冠疫情，根据市卫生健康委及中心要求，非必要不举办线下多人会议、培训，因此，计划举办的“健康企业建设技术培训班”及“健康促进技术培训项目”未开展。</t>
  </si>
  <si>
    <t>会议培训资料及相关档案管理情况</t>
  </si>
  <si>
    <t>材料完整</t>
  </si>
  <si>
    <t>相关监测工作符合国家要求和标准</t>
  </si>
  <si>
    <t>达到100%</t>
  </si>
  <si>
    <t>职业病报告及时审核率1</t>
  </si>
  <si>
    <t>可以达到100%</t>
  </si>
  <si>
    <t>培训计划完成率</t>
  </si>
  <si>
    <t>能够达到100%</t>
  </si>
  <si>
    <t>重点职业病监测区级覆盖率</t>
  </si>
  <si>
    <t>覆盖率达到100%</t>
  </si>
  <si>
    <t>职业病报告及时审核率</t>
  </si>
  <si>
    <t>审核率达到100%</t>
  </si>
  <si>
    <t>时效指标</t>
  </si>
  <si>
    <t>项目实施的及时，预计完成时间</t>
  </si>
  <si>
    <t>12月底</t>
  </si>
  <si>
    <t>成本指标</t>
  </si>
  <si>
    <t>预算控制总额</t>
  </si>
  <si>
    <t>控制在1998.8935万元以内</t>
  </si>
  <si>
    <t>2021年实际支出1832.922073万元</t>
  </si>
  <si>
    <t>效果指标(30分)</t>
  </si>
  <si>
    <t>社会效益
指标</t>
  </si>
  <si>
    <t>为保障本市食品安全提供技术支持，预防食源性疾病的发生；促进居民营养与健康状况的提高，预防与营养相关慢性非传染性疾病发生发展；为食品安全事故处置提供技术保障。</t>
  </si>
  <si>
    <t>效益指标量化不足，支撑资料有待加强</t>
  </si>
  <si>
    <t>可持续影响
指标</t>
  </si>
  <si>
    <t>对实验室废弃物按照要求处理，项目实施不会造成环境污染。发展替代试验新技术，减少实验动物使用，节省资源，也具有环境效益。</t>
  </si>
  <si>
    <t>对实验室废弃物按照要求处理，项目实施不会造成环境污染。发展替代试验新技术，减少实验动物使用，节省资源</t>
  </si>
  <si>
    <t>对实验室废弃物按照要求处理，项目实施不会造成环境污染。发展替代试验新技术，减少实验动物使用，节省资源。</t>
  </si>
  <si>
    <t>满意度指标（10分）</t>
  </si>
  <si>
    <t>满意度指标</t>
  </si>
  <si>
    <t>入户调查人员满意度</t>
  </si>
  <si>
    <t>＞95%</t>
  </si>
  <si>
    <t>满意度支撑依据不充分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</si>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</sst>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#,##0.00_ "/>
  </numFmts>
  <fonts count="30">
    <font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2"/>
      <color rgb="FF000000"/>
      <name val="宋体"/>
      <charset val="134"/>
    </font>
    <font>
      <b/>
      <sz val="16"/>
      <name val="宋体"/>
      <charset val="134"/>
    </font>
    <font>
      <sz val="16"/>
      <name val="仿宋_GB2312"/>
      <charset val="134"/>
    </font>
    <font>
      <sz val="11"/>
      <name val="宋体"/>
      <charset val="0"/>
    </font>
    <font>
      <sz val="1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Arial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18" fillId="13" borderId="1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8" fillId="0" borderId="0"/>
    <xf numFmtId="0" fontId="11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8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44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7" fillId="0" borderId="10" xfId="5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7" fillId="0" borderId="10" xfId="50" applyNumberFormat="1" applyFont="1" applyFill="1" applyBorder="1" applyAlignment="1">
      <alignment vertical="center" wrapText="1"/>
    </xf>
    <xf numFmtId="49" fontId="7" fillId="0" borderId="11" xfId="50" applyNumberFormat="1" applyFont="1" applyFill="1" applyBorder="1" applyAlignment="1">
      <alignment horizontal="center" vertical="center" wrapText="1"/>
    </xf>
    <xf numFmtId="49" fontId="7" fillId="0" borderId="2" xfId="50" applyNumberFormat="1" applyFont="1" applyFill="1" applyBorder="1" applyAlignment="1">
      <alignment horizontal="center" vertical="center" wrapText="1"/>
    </xf>
    <xf numFmtId="0" fontId="2" fillId="0" borderId="7" xfId="44" applyFont="1" applyFill="1" applyBorder="1" applyAlignment="1">
      <alignment horizontal="center" vertical="center" wrapText="1"/>
    </xf>
    <xf numFmtId="0" fontId="2" fillId="0" borderId="8" xfId="44" applyFont="1" applyFill="1" applyBorder="1" applyAlignment="1">
      <alignment horizontal="center" vertical="center" wrapText="1"/>
    </xf>
    <xf numFmtId="0" fontId="8" fillId="0" borderId="0" xfId="0" applyFont="1"/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8" xfId="0" applyFont="1" applyFill="1" applyBorder="1"/>
    <xf numFmtId="0" fontId="2" fillId="0" borderId="13" xfId="0" applyFont="1" applyFill="1" applyBorder="1"/>
    <xf numFmtId="9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44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14" xfId="0" applyBorder="1"/>
    <xf numFmtId="176" fontId="3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114300</xdr:colOff>
      <xdr:row>5</xdr:row>
      <xdr:rowOff>19050</xdr:rowOff>
    </xdr:from>
    <xdr:to>
      <xdr:col>3</xdr:col>
      <xdr:colOff>1409699</xdr:colOff>
      <xdr:row>5</xdr:row>
      <xdr:rowOff>333375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402080" y="154305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192.168.40.21:8080/jk-budget/operator/budget/item/performance_s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5"/>
  <sheetViews>
    <sheetView tabSelected="1" topLeftCell="A88" workbookViewId="0">
      <selection activeCell="D3" sqref="D3:J3"/>
    </sheetView>
  </sheetViews>
  <sheetFormatPr defaultColWidth="9" defaultRowHeight="14"/>
  <cols>
    <col min="1" max="1" width="4.63333333333333" customWidth="1"/>
    <col min="2" max="2" width="6.13333333333333" customWidth="1"/>
    <col min="3" max="3" width="6.13333333333333" style="12" customWidth="1"/>
    <col min="4" max="4" width="39.6666666666667" customWidth="1"/>
    <col min="5" max="5" width="21" customWidth="1"/>
    <col min="6" max="6" width="14.25" customWidth="1"/>
    <col min="7" max="7" width="12.4416666666667" customWidth="1"/>
    <col min="8" max="8" width="8.88333333333333" customWidth="1"/>
    <col min="9" max="9" width="9.33333333333333" customWidth="1"/>
    <col min="10" max="10" width="24.3333333333333" customWidth="1"/>
    <col min="11" max="11" width="13.225" customWidth="1"/>
  </cols>
  <sheetData>
    <row r="1" ht="24" customHeight="1" spans="1:1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41"/>
    </row>
    <row r="2" ht="24" customHeight="1" spans="1:1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41"/>
    </row>
    <row r="3" ht="24" customHeight="1" spans="1:11">
      <c r="A3" s="1" t="s">
        <v>2</v>
      </c>
      <c r="B3" s="1"/>
      <c r="C3" s="1"/>
      <c r="D3" s="1" t="s">
        <v>3</v>
      </c>
      <c r="E3" s="1"/>
      <c r="F3" s="1"/>
      <c r="G3" s="1"/>
      <c r="H3" s="1"/>
      <c r="I3" s="1"/>
      <c r="J3" s="1"/>
      <c r="K3" s="41"/>
    </row>
    <row r="4" ht="24" customHeight="1" spans="1:11">
      <c r="A4" s="1" t="s">
        <v>4</v>
      </c>
      <c r="B4" s="1"/>
      <c r="C4" s="1"/>
      <c r="D4" s="16" t="s">
        <v>5</v>
      </c>
      <c r="E4" s="17"/>
      <c r="F4" s="18"/>
      <c r="G4" s="1" t="s">
        <v>6</v>
      </c>
      <c r="H4" s="1" t="s">
        <v>7</v>
      </c>
      <c r="I4" s="1"/>
      <c r="J4" s="1"/>
      <c r="K4" s="41"/>
    </row>
    <row r="5" ht="24" customHeight="1" spans="1:11">
      <c r="A5" s="1" t="s">
        <v>8</v>
      </c>
      <c r="B5" s="1"/>
      <c r="C5" s="1"/>
      <c r="D5" s="19" t="s">
        <v>9</v>
      </c>
      <c r="E5" s="20"/>
      <c r="F5" s="21"/>
      <c r="G5" s="22" t="s">
        <v>10</v>
      </c>
      <c r="H5" s="1">
        <v>64407291</v>
      </c>
      <c r="I5" s="1"/>
      <c r="J5" s="1"/>
      <c r="K5" s="41"/>
    </row>
    <row r="6" ht="36" customHeight="1" spans="1:11">
      <c r="A6" s="1" t="s">
        <v>11</v>
      </c>
      <c r="B6" s="1"/>
      <c r="C6" s="1"/>
      <c r="D6" s="22"/>
      <c r="E6" s="22" t="s">
        <v>12</v>
      </c>
      <c r="F6" s="22" t="s">
        <v>13</v>
      </c>
      <c r="G6" s="22" t="s">
        <v>14</v>
      </c>
      <c r="H6" s="1" t="s">
        <v>15</v>
      </c>
      <c r="I6" s="1" t="s">
        <v>16</v>
      </c>
      <c r="J6" s="1" t="s">
        <v>17</v>
      </c>
      <c r="K6" s="41"/>
    </row>
    <row r="7" ht="24" customHeight="1" spans="1:11">
      <c r="A7" s="1"/>
      <c r="B7" s="1"/>
      <c r="C7" s="1"/>
      <c r="D7" s="23" t="s">
        <v>18</v>
      </c>
      <c r="E7" s="22">
        <v>2010.9935</v>
      </c>
      <c r="F7" s="22">
        <v>1998.8935</v>
      </c>
      <c r="G7" s="22">
        <v>1832.922073</v>
      </c>
      <c r="H7" s="1">
        <v>10</v>
      </c>
      <c r="I7" s="42">
        <f>G7/F7</f>
        <v>0.916968349239217</v>
      </c>
      <c r="J7" s="43">
        <f>I7*H7</f>
        <v>9.16968349239217</v>
      </c>
      <c r="K7" s="41"/>
    </row>
    <row r="8" ht="24" customHeight="1" spans="1:11">
      <c r="A8" s="1"/>
      <c r="B8" s="1"/>
      <c r="C8" s="1"/>
      <c r="D8" s="24" t="s">
        <v>19</v>
      </c>
      <c r="E8" s="22">
        <v>2010.9935</v>
      </c>
      <c r="F8" s="22">
        <v>1998.8935</v>
      </c>
      <c r="G8" s="22">
        <v>1832.922073</v>
      </c>
      <c r="H8" s="1">
        <v>10</v>
      </c>
      <c r="I8" s="42">
        <f>G8/F8</f>
        <v>0.916968349239217</v>
      </c>
      <c r="J8" s="1" t="s">
        <v>20</v>
      </c>
      <c r="K8" s="41"/>
    </row>
    <row r="9" ht="24" customHeight="1" spans="1:11">
      <c r="A9" s="1"/>
      <c r="B9" s="1"/>
      <c r="C9" s="1"/>
      <c r="D9" s="22" t="s">
        <v>21</v>
      </c>
      <c r="E9" s="22"/>
      <c r="F9" s="22"/>
      <c r="G9" s="22"/>
      <c r="H9" s="1" t="s">
        <v>20</v>
      </c>
      <c r="I9" s="1"/>
      <c r="J9" s="1"/>
      <c r="K9" s="41"/>
    </row>
    <row r="10" ht="24" customHeight="1" spans="1:11">
      <c r="A10" s="1"/>
      <c r="B10" s="1"/>
      <c r="C10" s="1"/>
      <c r="D10" s="25" t="s">
        <v>22</v>
      </c>
      <c r="E10" s="1"/>
      <c r="F10" s="1"/>
      <c r="G10" s="1"/>
      <c r="H10" s="1" t="s">
        <v>20</v>
      </c>
      <c r="I10" s="1"/>
      <c r="J10" s="1" t="s">
        <v>20</v>
      </c>
      <c r="K10" s="41"/>
    </row>
    <row r="11" ht="24" customHeight="1" spans="1:11">
      <c r="A11" s="26" t="s">
        <v>23</v>
      </c>
      <c r="B11" s="1" t="s">
        <v>24</v>
      </c>
      <c r="C11" s="1"/>
      <c r="D11" s="1"/>
      <c r="E11" s="1"/>
      <c r="F11" s="1" t="s">
        <v>25</v>
      </c>
      <c r="G11" s="1"/>
      <c r="H11" s="1"/>
      <c r="I11" s="1"/>
      <c r="J11" s="1"/>
      <c r="K11" s="41"/>
    </row>
    <row r="12" ht="93" customHeight="1" spans="1:11">
      <c r="A12" s="26"/>
      <c r="B12" s="1" t="s">
        <v>26</v>
      </c>
      <c r="C12" s="1"/>
      <c r="D12" s="1"/>
      <c r="E12" s="1"/>
      <c r="F12" s="25" t="s">
        <v>27</v>
      </c>
      <c r="G12" s="25"/>
      <c r="H12" s="25"/>
      <c r="I12" s="25"/>
      <c r="J12" s="25"/>
      <c r="K12" s="44"/>
    </row>
    <row r="13" ht="34.9" customHeight="1" spans="1:11">
      <c r="A13" s="26" t="s">
        <v>28</v>
      </c>
      <c r="B13" s="1" t="s">
        <v>29</v>
      </c>
      <c r="C13" s="1" t="s">
        <v>30</v>
      </c>
      <c r="D13" s="1" t="s">
        <v>31</v>
      </c>
      <c r="E13" s="1" t="s">
        <v>32</v>
      </c>
      <c r="F13" s="1" t="s">
        <v>33</v>
      </c>
      <c r="G13" s="1"/>
      <c r="H13" s="1" t="s">
        <v>34</v>
      </c>
      <c r="I13" s="1" t="s">
        <v>17</v>
      </c>
      <c r="J13" s="1" t="s">
        <v>35</v>
      </c>
      <c r="K13" s="41"/>
    </row>
    <row r="14" s="11" customFormat="1" ht="32" customHeight="1" spans="1:10">
      <c r="A14" s="27"/>
      <c r="B14" s="2" t="s">
        <v>36</v>
      </c>
      <c r="C14" s="28" t="s">
        <v>37</v>
      </c>
      <c r="D14" s="2" t="s">
        <v>38</v>
      </c>
      <c r="E14" s="2" t="s">
        <v>39</v>
      </c>
      <c r="F14" s="29" t="s">
        <v>40</v>
      </c>
      <c r="G14" s="30"/>
      <c r="H14" s="2">
        <v>0.4</v>
      </c>
      <c r="I14" s="45">
        <f>ROUND(2035/2500*H14,2)</f>
        <v>0.33</v>
      </c>
      <c r="J14" s="2" t="s">
        <v>41</v>
      </c>
    </row>
    <row r="15" s="11" customFormat="1" ht="32" customHeight="1" spans="1:10">
      <c r="A15" s="27"/>
      <c r="B15" s="2"/>
      <c r="C15" s="31"/>
      <c r="D15" s="2" t="s">
        <v>42</v>
      </c>
      <c r="E15" s="2" t="s">
        <v>43</v>
      </c>
      <c r="F15" s="29" t="s">
        <v>44</v>
      </c>
      <c r="G15" s="30"/>
      <c r="H15" s="2">
        <v>0.4</v>
      </c>
      <c r="I15" s="2">
        <v>0.36</v>
      </c>
      <c r="J15" s="4" t="s">
        <v>45</v>
      </c>
    </row>
    <row r="16" s="11" customFormat="1" ht="32" customHeight="1" spans="1:10">
      <c r="A16" s="27"/>
      <c r="B16" s="2"/>
      <c r="C16" s="31"/>
      <c r="D16" s="2" t="s">
        <v>46</v>
      </c>
      <c r="E16" s="2" t="s">
        <v>47</v>
      </c>
      <c r="F16" s="29" t="s">
        <v>47</v>
      </c>
      <c r="G16" s="30"/>
      <c r="H16" s="2">
        <v>0.4</v>
      </c>
      <c r="I16" s="2">
        <v>0.4</v>
      </c>
      <c r="J16" s="2"/>
    </row>
    <row r="17" s="11" customFormat="1" ht="32" customHeight="1" spans="1:10">
      <c r="A17" s="27"/>
      <c r="B17" s="2"/>
      <c r="C17" s="31"/>
      <c r="D17" s="2" t="s">
        <v>48</v>
      </c>
      <c r="E17" s="2" t="s">
        <v>49</v>
      </c>
      <c r="F17" s="29" t="s">
        <v>50</v>
      </c>
      <c r="G17" s="30"/>
      <c r="H17" s="2">
        <v>0.4</v>
      </c>
      <c r="I17" s="3">
        <v>0.4</v>
      </c>
      <c r="J17" s="4"/>
    </row>
    <row r="18" s="11" customFormat="1" ht="32" customHeight="1" spans="1:10">
      <c r="A18" s="27"/>
      <c r="B18" s="2"/>
      <c r="C18" s="31"/>
      <c r="D18" s="2" t="s">
        <v>51</v>
      </c>
      <c r="E18" s="2" t="s">
        <v>47</v>
      </c>
      <c r="F18" s="29" t="s">
        <v>47</v>
      </c>
      <c r="G18" s="30"/>
      <c r="H18" s="2">
        <v>0.4</v>
      </c>
      <c r="I18" s="2">
        <v>0.4</v>
      </c>
      <c r="J18" s="2"/>
    </row>
    <row r="19" s="11" customFormat="1" ht="82" customHeight="1" spans="1:10">
      <c r="A19" s="27"/>
      <c r="B19" s="2"/>
      <c r="C19" s="31"/>
      <c r="D19" s="2" t="s">
        <v>52</v>
      </c>
      <c r="E19" s="2" t="s">
        <v>53</v>
      </c>
      <c r="F19" s="29" t="s">
        <v>54</v>
      </c>
      <c r="G19" s="30"/>
      <c r="H19" s="2">
        <v>0.4</v>
      </c>
      <c r="I19" s="45">
        <f>ROUND(0.4*0.92,2)</f>
        <v>0.37</v>
      </c>
      <c r="J19" s="2" t="s">
        <v>55</v>
      </c>
    </row>
    <row r="20" s="11" customFormat="1" ht="32" customHeight="1" spans="1:10">
      <c r="A20" s="27"/>
      <c r="B20" s="2"/>
      <c r="C20" s="31"/>
      <c r="D20" s="2" t="s">
        <v>56</v>
      </c>
      <c r="E20" s="2" t="s">
        <v>57</v>
      </c>
      <c r="F20" s="29" t="s">
        <v>47</v>
      </c>
      <c r="G20" s="30"/>
      <c r="H20" s="2">
        <v>0.4</v>
      </c>
      <c r="I20" s="2">
        <v>0.2</v>
      </c>
      <c r="J20" s="2" t="s">
        <v>58</v>
      </c>
    </row>
    <row r="21" s="11" customFormat="1" ht="32" customHeight="1" spans="1:10">
      <c r="A21" s="27"/>
      <c r="B21" s="2"/>
      <c r="C21" s="31"/>
      <c r="D21" s="2" t="s">
        <v>59</v>
      </c>
      <c r="E21" s="2" t="s">
        <v>60</v>
      </c>
      <c r="F21" s="29" t="s">
        <v>61</v>
      </c>
      <c r="G21" s="30"/>
      <c r="H21" s="2">
        <v>0.4</v>
      </c>
      <c r="I21" s="2">
        <v>0.4</v>
      </c>
      <c r="J21" s="2"/>
    </row>
    <row r="22" s="11" customFormat="1" ht="32" customHeight="1" spans="1:10">
      <c r="A22" s="27"/>
      <c r="B22" s="2"/>
      <c r="C22" s="31"/>
      <c r="D22" s="2" t="s">
        <v>62</v>
      </c>
      <c r="E22" s="2" t="s">
        <v>63</v>
      </c>
      <c r="F22" s="29" t="s">
        <v>64</v>
      </c>
      <c r="G22" s="30"/>
      <c r="H22" s="2">
        <v>0.4</v>
      </c>
      <c r="I22" s="2">
        <v>0.4</v>
      </c>
      <c r="J22" s="2"/>
    </row>
    <row r="23" s="11" customFormat="1" ht="32" customHeight="1" spans="1:10">
      <c r="A23" s="27"/>
      <c r="B23" s="2"/>
      <c r="C23" s="31"/>
      <c r="D23" s="2" t="s">
        <v>65</v>
      </c>
      <c r="E23" s="2" t="s">
        <v>66</v>
      </c>
      <c r="F23" s="29" t="s">
        <v>66</v>
      </c>
      <c r="G23" s="30"/>
      <c r="H23" s="2">
        <v>0.4</v>
      </c>
      <c r="I23" s="2">
        <v>0.4</v>
      </c>
      <c r="J23" s="2"/>
    </row>
    <row r="24" s="11" customFormat="1" ht="32" customHeight="1" spans="1:10">
      <c r="A24" s="27"/>
      <c r="B24" s="2"/>
      <c r="C24" s="31"/>
      <c r="D24" s="2" t="s">
        <v>67</v>
      </c>
      <c r="E24" s="2" t="s">
        <v>68</v>
      </c>
      <c r="F24" s="29" t="s">
        <v>68</v>
      </c>
      <c r="G24" s="30"/>
      <c r="H24" s="2">
        <v>0.4</v>
      </c>
      <c r="I24" s="2">
        <v>0.4</v>
      </c>
      <c r="J24" s="2"/>
    </row>
    <row r="25" s="11" customFormat="1" ht="32" customHeight="1" spans="1:10">
      <c r="A25" s="27"/>
      <c r="B25" s="2"/>
      <c r="C25" s="31"/>
      <c r="D25" s="2" t="s">
        <v>69</v>
      </c>
      <c r="E25" s="2" t="s">
        <v>70</v>
      </c>
      <c r="F25" s="29">
        <v>2</v>
      </c>
      <c r="G25" s="30"/>
      <c r="H25" s="2">
        <v>0.4</v>
      </c>
      <c r="I25" s="2">
        <v>0.4</v>
      </c>
      <c r="J25" s="2"/>
    </row>
    <row r="26" s="11" customFormat="1" ht="32" customHeight="1" spans="1:10">
      <c r="A26" s="27"/>
      <c r="B26" s="2"/>
      <c r="C26" s="31"/>
      <c r="D26" s="2" t="s">
        <v>71</v>
      </c>
      <c r="E26" s="2" t="s">
        <v>72</v>
      </c>
      <c r="F26" s="29">
        <v>2</v>
      </c>
      <c r="G26" s="30"/>
      <c r="H26" s="2">
        <v>0.4</v>
      </c>
      <c r="I26" s="2">
        <v>0.4</v>
      </c>
      <c r="J26" s="2"/>
    </row>
    <row r="27" s="11" customFormat="1" ht="32" customHeight="1" spans="1:10">
      <c r="A27" s="27"/>
      <c r="B27" s="2"/>
      <c r="C27" s="31"/>
      <c r="D27" s="2" t="s">
        <v>73</v>
      </c>
      <c r="E27" s="2" t="s">
        <v>74</v>
      </c>
      <c r="F27" s="29">
        <v>80</v>
      </c>
      <c r="G27" s="30"/>
      <c r="H27" s="2">
        <v>0.4</v>
      </c>
      <c r="I27" s="45">
        <f>ROUND(0.4*80/130,2)</f>
        <v>0.25</v>
      </c>
      <c r="J27" s="2" t="s">
        <v>75</v>
      </c>
    </row>
    <row r="28" s="11" customFormat="1" ht="32" customHeight="1" spans="1:10">
      <c r="A28" s="27"/>
      <c r="B28" s="2"/>
      <c r="C28" s="31"/>
      <c r="D28" s="2" t="s">
        <v>76</v>
      </c>
      <c r="E28" s="2" t="s">
        <v>77</v>
      </c>
      <c r="F28" s="29" t="s">
        <v>77</v>
      </c>
      <c r="G28" s="30"/>
      <c r="H28" s="2">
        <v>0.4</v>
      </c>
      <c r="I28" s="2">
        <v>0.4</v>
      </c>
      <c r="J28" s="2"/>
    </row>
    <row r="29" s="11" customFormat="1" ht="32" customHeight="1" spans="1:10">
      <c r="A29" s="27"/>
      <c r="B29" s="2"/>
      <c r="C29" s="31"/>
      <c r="D29" s="2" t="s">
        <v>78</v>
      </c>
      <c r="E29" s="2" t="s">
        <v>79</v>
      </c>
      <c r="F29" s="29" t="s">
        <v>79</v>
      </c>
      <c r="G29" s="30"/>
      <c r="H29" s="2">
        <v>0.4</v>
      </c>
      <c r="I29" s="2">
        <v>0.4</v>
      </c>
      <c r="J29" s="2"/>
    </row>
    <row r="30" s="11" customFormat="1" ht="32" customHeight="1" spans="1:10">
      <c r="A30" s="27"/>
      <c r="B30" s="2"/>
      <c r="C30" s="31"/>
      <c r="D30" s="2" t="s">
        <v>80</v>
      </c>
      <c r="E30" s="2" t="s">
        <v>47</v>
      </c>
      <c r="F30" s="29" t="s">
        <v>47</v>
      </c>
      <c r="G30" s="30"/>
      <c r="H30" s="2">
        <v>0.4</v>
      </c>
      <c r="I30" s="2">
        <v>0.4</v>
      </c>
      <c r="J30" s="2"/>
    </row>
    <row r="31" s="11" customFormat="1" ht="32" customHeight="1" spans="1:10">
      <c r="A31" s="27"/>
      <c r="B31" s="2"/>
      <c r="C31" s="31"/>
      <c r="D31" s="6" t="s">
        <v>81</v>
      </c>
      <c r="E31" s="6" t="s">
        <v>82</v>
      </c>
      <c r="F31" s="2" t="s">
        <v>82</v>
      </c>
      <c r="G31" s="2"/>
      <c r="H31" s="2">
        <v>0.4</v>
      </c>
      <c r="I31" s="2">
        <v>0.4</v>
      </c>
      <c r="J31" s="2"/>
    </row>
    <row r="32" s="11" customFormat="1" ht="32" customHeight="1" spans="1:10">
      <c r="A32" s="27"/>
      <c r="B32" s="2"/>
      <c r="C32" s="31"/>
      <c r="D32" s="6" t="s">
        <v>83</v>
      </c>
      <c r="E32" s="6" t="s">
        <v>84</v>
      </c>
      <c r="F32" s="2" t="s">
        <v>84</v>
      </c>
      <c r="G32" s="2"/>
      <c r="H32" s="2">
        <v>0.4</v>
      </c>
      <c r="I32" s="2">
        <v>0.4</v>
      </c>
      <c r="J32" s="2"/>
    </row>
    <row r="33" s="11" customFormat="1" ht="32" customHeight="1" spans="1:10">
      <c r="A33" s="27"/>
      <c r="B33" s="2"/>
      <c r="C33" s="31"/>
      <c r="D33" s="6" t="s">
        <v>85</v>
      </c>
      <c r="E33" s="6" t="s">
        <v>86</v>
      </c>
      <c r="F33" s="2" t="s">
        <v>87</v>
      </c>
      <c r="G33" s="2"/>
      <c r="H33" s="2">
        <v>0.4</v>
      </c>
      <c r="I33" s="2">
        <v>0.4</v>
      </c>
      <c r="J33" s="2"/>
    </row>
    <row r="34" s="11" customFormat="1" ht="32" customHeight="1" spans="1:10">
      <c r="A34" s="27"/>
      <c r="B34" s="2"/>
      <c r="C34" s="31"/>
      <c r="D34" s="6" t="s">
        <v>88</v>
      </c>
      <c r="E34" s="6" t="s">
        <v>89</v>
      </c>
      <c r="F34" s="2" t="s">
        <v>89</v>
      </c>
      <c r="G34" s="2"/>
      <c r="H34" s="2">
        <v>0.4</v>
      </c>
      <c r="I34" s="2">
        <v>0.4</v>
      </c>
      <c r="J34" s="2"/>
    </row>
    <row r="35" s="11" customFormat="1" ht="32" customHeight="1" spans="1:10">
      <c r="A35" s="27"/>
      <c r="B35" s="2"/>
      <c r="C35" s="31"/>
      <c r="D35" s="6" t="s">
        <v>90</v>
      </c>
      <c r="E35" s="6" t="s">
        <v>91</v>
      </c>
      <c r="F35" s="2" t="s">
        <v>91</v>
      </c>
      <c r="G35" s="2"/>
      <c r="H35" s="2">
        <v>0.4</v>
      </c>
      <c r="I35" s="2">
        <v>0.4</v>
      </c>
      <c r="J35" s="2"/>
    </row>
    <row r="36" s="11" customFormat="1" ht="32" customHeight="1" spans="1:10">
      <c r="A36" s="27"/>
      <c r="B36" s="2"/>
      <c r="C36" s="31"/>
      <c r="D36" s="6" t="s">
        <v>92</v>
      </c>
      <c r="E36" s="6" t="s">
        <v>93</v>
      </c>
      <c r="F36" s="2" t="s">
        <v>93</v>
      </c>
      <c r="G36" s="2"/>
      <c r="H36" s="2">
        <v>0.4</v>
      </c>
      <c r="I36" s="2">
        <v>0.4</v>
      </c>
      <c r="J36" s="2"/>
    </row>
    <row r="37" s="11" customFormat="1" ht="32" customHeight="1" spans="1:10">
      <c r="A37" s="27"/>
      <c r="B37" s="2"/>
      <c r="C37" s="31"/>
      <c r="D37" s="6" t="s">
        <v>94</v>
      </c>
      <c r="E37" s="6" t="s">
        <v>95</v>
      </c>
      <c r="F37" s="2" t="s">
        <v>95</v>
      </c>
      <c r="G37" s="2"/>
      <c r="H37" s="2">
        <v>0.4</v>
      </c>
      <c r="I37" s="2">
        <v>0.4</v>
      </c>
      <c r="J37" s="2"/>
    </row>
    <row r="38" s="11" customFormat="1" ht="32" customHeight="1" spans="1:10">
      <c r="A38" s="27"/>
      <c r="B38" s="2"/>
      <c r="C38" s="31"/>
      <c r="D38" s="6" t="s">
        <v>96</v>
      </c>
      <c r="E38" s="6" t="s">
        <v>97</v>
      </c>
      <c r="F38" s="2" t="s">
        <v>97</v>
      </c>
      <c r="G38" s="2"/>
      <c r="H38" s="2">
        <v>0.4</v>
      </c>
      <c r="I38" s="2">
        <v>0.4</v>
      </c>
      <c r="J38" s="2"/>
    </row>
    <row r="39" s="11" customFormat="1" ht="32" customHeight="1" spans="1:10">
      <c r="A39" s="27"/>
      <c r="B39" s="2"/>
      <c r="C39" s="31"/>
      <c r="D39" s="6" t="s">
        <v>98</v>
      </c>
      <c r="E39" s="6" t="s">
        <v>99</v>
      </c>
      <c r="F39" s="2" t="s">
        <v>99</v>
      </c>
      <c r="G39" s="2"/>
      <c r="H39" s="2">
        <v>0.4</v>
      </c>
      <c r="I39" s="2">
        <v>0.4</v>
      </c>
      <c r="J39" s="2"/>
    </row>
    <row r="40" s="11" customFormat="1" ht="32" customHeight="1" spans="1:10">
      <c r="A40" s="27"/>
      <c r="B40" s="2"/>
      <c r="C40" s="31"/>
      <c r="D40" s="6" t="s">
        <v>100</v>
      </c>
      <c r="E40" s="6" t="s">
        <v>101</v>
      </c>
      <c r="F40" s="2" t="s">
        <v>99</v>
      </c>
      <c r="G40" s="2"/>
      <c r="H40" s="2">
        <v>0.4</v>
      </c>
      <c r="I40" s="2">
        <v>0.4</v>
      </c>
      <c r="J40" s="2"/>
    </row>
    <row r="41" s="11" customFormat="1" ht="32" customHeight="1" spans="1:10">
      <c r="A41" s="27"/>
      <c r="B41" s="2"/>
      <c r="C41" s="31"/>
      <c r="D41" s="6" t="s">
        <v>102</v>
      </c>
      <c r="E41" s="6" t="s">
        <v>103</v>
      </c>
      <c r="F41" s="2" t="s">
        <v>103</v>
      </c>
      <c r="G41" s="2"/>
      <c r="H41" s="2">
        <v>0.4</v>
      </c>
      <c r="I41" s="2">
        <v>0.4</v>
      </c>
      <c r="J41" s="2"/>
    </row>
    <row r="42" s="11" customFormat="1" ht="32" customHeight="1" spans="1:10">
      <c r="A42" s="27"/>
      <c r="B42" s="2"/>
      <c r="C42" s="31"/>
      <c r="D42" s="6" t="s">
        <v>104</v>
      </c>
      <c r="E42" s="6" t="s">
        <v>105</v>
      </c>
      <c r="F42" s="2" t="s">
        <v>105</v>
      </c>
      <c r="G42" s="2"/>
      <c r="H42" s="2">
        <v>0.4</v>
      </c>
      <c r="I42" s="2">
        <v>0.4</v>
      </c>
      <c r="J42" s="2"/>
    </row>
    <row r="43" s="11" customFormat="1" ht="32" customHeight="1" spans="1:10">
      <c r="A43" s="27"/>
      <c r="B43" s="2"/>
      <c r="C43" s="31"/>
      <c r="D43" s="6" t="s">
        <v>106</v>
      </c>
      <c r="E43" s="6" t="s">
        <v>107</v>
      </c>
      <c r="F43" s="2" t="s">
        <v>108</v>
      </c>
      <c r="G43" s="2"/>
      <c r="H43" s="2">
        <v>0.4</v>
      </c>
      <c r="I43" s="2">
        <v>0.36</v>
      </c>
      <c r="J43" s="4" t="s">
        <v>45</v>
      </c>
    </row>
    <row r="44" s="11" customFormat="1" ht="32" customHeight="1" spans="1:10">
      <c r="A44" s="27"/>
      <c r="B44" s="2"/>
      <c r="C44" s="31"/>
      <c r="D44" s="6" t="s">
        <v>109</v>
      </c>
      <c r="E44" s="6" t="s">
        <v>110</v>
      </c>
      <c r="F44" s="2" t="s">
        <v>110</v>
      </c>
      <c r="G44" s="2"/>
      <c r="H44" s="2">
        <v>0.4</v>
      </c>
      <c r="I44" s="2">
        <v>0.4</v>
      </c>
      <c r="J44" s="4"/>
    </row>
    <row r="45" s="11" customFormat="1" ht="32" customHeight="1" spans="1:10">
      <c r="A45" s="27"/>
      <c r="B45" s="2"/>
      <c r="C45" s="31"/>
      <c r="D45" s="32" t="s">
        <v>111</v>
      </c>
      <c r="E45" s="32" t="s">
        <v>112</v>
      </c>
      <c r="F45" s="2" t="s">
        <v>112</v>
      </c>
      <c r="G45" s="2"/>
      <c r="H45" s="2">
        <v>0.4</v>
      </c>
      <c r="I45" s="2">
        <v>0.4</v>
      </c>
      <c r="J45" s="2"/>
    </row>
    <row r="46" s="11" customFormat="1" ht="32" customHeight="1" spans="1:10">
      <c r="A46" s="27"/>
      <c r="B46" s="2"/>
      <c r="C46" s="31"/>
      <c r="D46" s="2" t="s">
        <v>113</v>
      </c>
      <c r="E46" s="33" t="s">
        <v>114</v>
      </c>
      <c r="F46" s="34" t="s">
        <v>115</v>
      </c>
      <c r="G46" s="35"/>
      <c r="H46" s="2">
        <v>0.4</v>
      </c>
      <c r="I46" s="2">
        <v>0.36</v>
      </c>
      <c r="J46" s="4" t="s">
        <v>45</v>
      </c>
    </row>
    <row r="47" s="11" customFormat="1" ht="32" customHeight="1" spans="1:10">
      <c r="A47" s="27"/>
      <c r="B47" s="2"/>
      <c r="C47" s="31"/>
      <c r="D47" s="2" t="s">
        <v>116</v>
      </c>
      <c r="E47" s="33" t="s">
        <v>117</v>
      </c>
      <c r="F47" s="34" t="s">
        <v>118</v>
      </c>
      <c r="G47" s="35"/>
      <c r="H47" s="2">
        <v>0.4</v>
      </c>
      <c r="I47" s="2">
        <v>0.36</v>
      </c>
      <c r="J47" s="4" t="s">
        <v>45</v>
      </c>
    </row>
    <row r="48" s="11" customFormat="1" ht="32" customHeight="1" spans="1:10">
      <c r="A48" s="27"/>
      <c r="B48" s="2"/>
      <c r="C48" s="31"/>
      <c r="D48" s="2" t="s">
        <v>119</v>
      </c>
      <c r="E48" s="33" t="s">
        <v>47</v>
      </c>
      <c r="F48" s="34" t="s">
        <v>47</v>
      </c>
      <c r="G48" s="35"/>
      <c r="H48" s="2">
        <v>0.4</v>
      </c>
      <c r="I48" s="2">
        <v>0.4</v>
      </c>
      <c r="J48" s="2"/>
    </row>
    <row r="49" s="11" customFormat="1" ht="32" customHeight="1" spans="1:10">
      <c r="A49" s="27"/>
      <c r="B49" s="2"/>
      <c r="C49" s="31"/>
      <c r="D49" s="2" t="s">
        <v>120</v>
      </c>
      <c r="E49" s="33" t="s">
        <v>121</v>
      </c>
      <c r="F49" s="34">
        <v>105</v>
      </c>
      <c r="G49" s="35"/>
      <c r="H49" s="2">
        <v>0.4</v>
      </c>
      <c r="I49" s="45">
        <f>ROUND(105/110*0.4,2)</f>
        <v>0.38</v>
      </c>
      <c r="J49" s="2" t="s">
        <v>122</v>
      </c>
    </row>
    <row r="50" s="11" customFormat="1" ht="32" customHeight="1" spans="1:10">
      <c r="A50" s="27"/>
      <c r="B50" s="2"/>
      <c r="C50" s="31"/>
      <c r="D50" s="2" t="s">
        <v>123</v>
      </c>
      <c r="E50" s="33" t="s">
        <v>124</v>
      </c>
      <c r="F50" s="34">
        <v>2099</v>
      </c>
      <c r="G50" s="35"/>
      <c r="H50" s="2">
        <v>0.4</v>
      </c>
      <c r="I50" s="4">
        <v>0.4</v>
      </c>
      <c r="J50" s="2"/>
    </row>
    <row r="51" s="11" customFormat="1" ht="32" customHeight="1" spans="1:10">
      <c r="A51" s="27"/>
      <c r="B51" s="2"/>
      <c r="C51" s="31"/>
      <c r="D51" s="2" t="s">
        <v>125</v>
      </c>
      <c r="E51" s="33" t="s">
        <v>126</v>
      </c>
      <c r="F51" s="34" t="s">
        <v>127</v>
      </c>
      <c r="G51" s="35"/>
      <c r="H51" s="2">
        <v>0.4</v>
      </c>
      <c r="I51" s="4">
        <v>0.2</v>
      </c>
      <c r="J51" s="4" t="s">
        <v>128</v>
      </c>
    </row>
    <row r="52" s="11" customFormat="1" ht="32" customHeight="1" spans="1:10">
      <c r="A52" s="27"/>
      <c r="B52" s="2"/>
      <c r="C52" s="31"/>
      <c r="D52" s="2" t="s">
        <v>129</v>
      </c>
      <c r="E52" s="33" t="s">
        <v>130</v>
      </c>
      <c r="F52" s="34">
        <v>766</v>
      </c>
      <c r="G52" s="35"/>
      <c r="H52" s="2">
        <v>0.4</v>
      </c>
      <c r="I52" s="2">
        <v>0.4</v>
      </c>
      <c r="J52" s="2"/>
    </row>
    <row r="53" s="11" customFormat="1" ht="32" customHeight="1" spans="1:10">
      <c r="A53" s="27"/>
      <c r="B53" s="2"/>
      <c r="C53" s="31"/>
      <c r="D53" s="2" t="s">
        <v>131</v>
      </c>
      <c r="E53" s="33" t="s">
        <v>132</v>
      </c>
      <c r="F53" s="34" t="s">
        <v>132</v>
      </c>
      <c r="G53" s="35"/>
      <c r="H53" s="2">
        <v>0.4</v>
      </c>
      <c r="I53" s="2">
        <v>0.4</v>
      </c>
      <c r="J53" s="2"/>
    </row>
    <row r="54" s="11" customFormat="1" ht="32" customHeight="1" spans="1:11">
      <c r="A54" s="27"/>
      <c r="B54" s="2"/>
      <c r="C54" s="28" t="s">
        <v>133</v>
      </c>
      <c r="D54" s="32" t="s">
        <v>134</v>
      </c>
      <c r="E54" s="36" t="s">
        <v>135</v>
      </c>
      <c r="F54" s="37" t="s">
        <v>136</v>
      </c>
      <c r="G54" s="38"/>
      <c r="H54" s="2">
        <v>0.4</v>
      </c>
      <c r="I54" s="2">
        <v>0.4</v>
      </c>
      <c r="J54" s="2"/>
      <c r="K54" s="46"/>
    </row>
    <row r="55" s="11" customFormat="1" ht="32" customHeight="1" spans="1:11">
      <c r="A55" s="27"/>
      <c r="B55" s="2"/>
      <c r="C55" s="31"/>
      <c r="D55" s="6" t="s">
        <v>137</v>
      </c>
      <c r="E55" s="6" t="s">
        <v>138</v>
      </c>
      <c r="F55" s="2" t="s">
        <v>138</v>
      </c>
      <c r="G55" s="2"/>
      <c r="H55" s="2">
        <v>0.4</v>
      </c>
      <c r="I55" s="2">
        <v>0.4</v>
      </c>
      <c r="J55" s="2"/>
      <c r="K55" s="46"/>
    </row>
    <row r="56" s="11" customFormat="1" ht="32" customHeight="1" spans="1:11">
      <c r="A56" s="27"/>
      <c r="B56" s="2"/>
      <c r="C56" s="31"/>
      <c r="D56" s="6" t="s">
        <v>139</v>
      </c>
      <c r="E56" s="6" t="s">
        <v>140</v>
      </c>
      <c r="F56" s="39" t="s">
        <v>140</v>
      </c>
      <c r="G56" s="40"/>
      <c r="H56" s="2">
        <v>0.4</v>
      </c>
      <c r="I56" s="2">
        <v>0.4</v>
      </c>
      <c r="J56" s="2"/>
      <c r="K56" s="46"/>
    </row>
    <row r="57" s="11" customFormat="1" ht="32" customHeight="1" spans="1:11">
      <c r="A57" s="27"/>
      <c r="B57" s="2"/>
      <c r="C57" s="31"/>
      <c r="D57" s="6" t="s">
        <v>141</v>
      </c>
      <c r="E57" s="6" t="s">
        <v>142</v>
      </c>
      <c r="F57" s="39" t="s">
        <v>142</v>
      </c>
      <c r="G57" s="40"/>
      <c r="H57" s="2">
        <v>0.4</v>
      </c>
      <c r="I57" s="2">
        <v>0.4</v>
      </c>
      <c r="J57" s="2"/>
      <c r="K57" s="46"/>
    </row>
    <row r="58" s="11" customFormat="1" ht="32" customHeight="1" spans="1:11">
      <c r="A58" s="27"/>
      <c r="B58" s="2"/>
      <c r="C58" s="31"/>
      <c r="D58" s="6" t="s">
        <v>143</v>
      </c>
      <c r="E58" s="6" t="s">
        <v>144</v>
      </c>
      <c r="F58" s="39" t="s">
        <v>145</v>
      </c>
      <c r="G58" s="40"/>
      <c r="H58" s="2">
        <v>0.4</v>
      </c>
      <c r="I58" s="4">
        <v>0.4</v>
      </c>
      <c r="J58" s="2"/>
      <c r="K58" s="46"/>
    </row>
    <row r="59" s="11" customFormat="1" ht="32" customHeight="1" spans="1:11">
      <c r="A59" s="27"/>
      <c r="B59" s="2"/>
      <c r="C59" s="31"/>
      <c r="D59" s="6" t="s">
        <v>146</v>
      </c>
      <c r="E59" s="6" t="s">
        <v>147</v>
      </c>
      <c r="F59" s="39" t="s">
        <v>147</v>
      </c>
      <c r="G59" s="40"/>
      <c r="H59" s="2">
        <v>0.4</v>
      </c>
      <c r="I59" s="4">
        <v>0.4</v>
      </c>
      <c r="J59" s="2"/>
      <c r="K59" s="46"/>
    </row>
    <row r="60" s="11" customFormat="1" ht="32" customHeight="1" spans="1:11">
      <c r="A60" s="27"/>
      <c r="B60" s="2"/>
      <c r="C60" s="31"/>
      <c r="D60" s="6" t="s">
        <v>111</v>
      </c>
      <c r="E60" s="6" t="s">
        <v>112</v>
      </c>
      <c r="F60" s="39" t="s">
        <v>148</v>
      </c>
      <c r="G60" s="40"/>
      <c r="H60" s="2">
        <v>0.4</v>
      </c>
      <c r="I60" s="6">
        <v>0</v>
      </c>
      <c r="J60" s="2" t="s">
        <v>149</v>
      </c>
      <c r="K60" s="46"/>
    </row>
    <row r="61" s="11" customFormat="1" ht="32" customHeight="1" spans="1:11">
      <c r="A61" s="27"/>
      <c r="B61" s="2"/>
      <c r="C61" s="31"/>
      <c r="D61" s="6" t="s">
        <v>150</v>
      </c>
      <c r="E61" s="6" t="s">
        <v>151</v>
      </c>
      <c r="F61" s="2" t="s">
        <v>151</v>
      </c>
      <c r="G61" s="2"/>
      <c r="H61" s="2">
        <v>0.4</v>
      </c>
      <c r="I61" s="2">
        <v>0.4</v>
      </c>
      <c r="J61" s="47"/>
      <c r="K61" s="46"/>
    </row>
    <row r="62" s="11" customFormat="1" ht="32" customHeight="1" spans="1:10">
      <c r="A62" s="27"/>
      <c r="B62" s="2"/>
      <c r="C62" s="31"/>
      <c r="D62" s="6" t="s">
        <v>152</v>
      </c>
      <c r="E62" s="6" t="s">
        <v>153</v>
      </c>
      <c r="F62" s="2" t="s">
        <v>153</v>
      </c>
      <c r="G62" s="2"/>
      <c r="H62" s="2">
        <v>0.4</v>
      </c>
      <c r="I62" s="2">
        <v>0.4</v>
      </c>
      <c r="J62" s="48"/>
    </row>
    <row r="63" s="11" customFormat="1" ht="32" customHeight="1" spans="1:10">
      <c r="A63" s="27"/>
      <c r="B63" s="2"/>
      <c r="C63" s="31"/>
      <c r="D63" s="6" t="s">
        <v>154</v>
      </c>
      <c r="E63" s="6" t="s">
        <v>155</v>
      </c>
      <c r="F63" s="2" t="s">
        <v>155</v>
      </c>
      <c r="G63" s="2"/>
      <c r="H63" s="2">
        <v>0.4</v>
      </c>
      <c r="I63" s="2">
        <v>0.4</v>
      </c>
      <c r="J63" s="49"/>
    </row>
    <row r="64" s="11" customFormat="1" ht="32" customHeight="1" spans="1:10">
      <c r="A64" s="27"/>
      <c r="B64" s="2"/>
      <c r="C64" s="31"/>
      <c r="D64" s="2" t="s">
        <v>156</v>
      </c>
      <c r="E64" s="2" t="s">
        <v>157</v>
      </c>
      <c r="F64" s="29" t="s">
        <v>157</v>
      </c>
      <c r="G64" s="30"/>
      <c r="H64" s="2">
        <v>0.4</v>
      </c>
      <c r="I64" s="2">
        <v>0.4</v>
      </c>
      <c r="J64" s="2"/>
    </row>
    <row r="65" s="11" customFormat="1" ht="32" customHeight="1" spans="1:10">
      <c r="A65" s="27"/>
      <c r="B65" s="2"/>
      <c r="C65" s="31"/>
      <c r="D65" s="2" t="s">
        <v>158</v>
      </c>
      <c r="E65" s="2" t="s">
        <v>157</v>
      </c>
      <c r="F65" s="29" t="s">
        <v>157</v>
      </c>
      <c r="G65" s="30"/>
      <c r="H65" s="2">
        <v>0.4</v>
      </c>
      <c r="I65" s="2">
        <v>0.4</v>
      </c>
      <c r="J65" s="2"/>
    </row>
    <row r="66" s="11" customFormat="1" ht="32" customHeight="1" spans="1:10">
      <c r="A66" s="27"/>
      <c r="B66" s="2"/>
      <c r="C66" s="31"/>
      <c r="D66" s="2" t="s">
        <v>159</v>
      </c>
      <c r="E66" s="2" t="s">
        <v>160</v>
      </c>
      <c r="F66" s="29" t="s">
        <v>160</v>
      </c>
      <c r="G66" s="30"/>
      <c r="H66" s="2">
        <v>0.4</v>
      </c>
      <c r="I66" s="2">
        <v>0.4</v>
      </c>
      <c r="J66" s="2"/>
    </row>
    <row r="67" s="11" customFormat="1" ht="32" customHeight="1" spans="1:10">
      <c r="A67" s="27"/>
      <c r="B67" s="2"/>
      <c r="C67" s="31"/>
      <c r="D67" s="2" t="s">
        <v>161</v>
      </c>
      <c r="E67" s="2" t="s">
        <v>160</v>
      </c>
      <c r="F67" s="29" t="s">
        <v>160</v>
      </c>
      <c r="G67" s="30"/>
      <c r="H67" s="2">
        <v>0.4</v>
      </c>
      <c r="I67" s="2">
        <v>0.4</v>
      </c>
      <c r="J67" s="2"/>
    </row>
    <row r="68" s="11" customFormat="1" ht="32" customHeight="1" spans="1:10">
      <c r="A68" s="27"/>
      <c r="B68" s="2"/>
      <c r="C68" s="31"/>
      <c r="D68" s="2" t="s">
        <v>80</v>
      </c>
      <c r="E68" s="2" t="s">
        <v>162</v>
      </c>
      <c r="F68" s="29" t="s">
        <v>162</v>
      </c>
      <c r="G68" s="30"/>
      <c r="H68" s="2">
        <v>0.4</v>
      </c>
      <c r="I68" s="2">
        <v>0.4</v>
      </c>
      <c r="J68" s="2"/>
    </row>
    <row r="69" s="11" customFormat="1" ht="32" customHeight="1" spans="1:10">
      <c r="A69" s="27"/>
      <c r="B69" s="2"/>
      <c r="C69" s="31"/>
      <c r="D69" s="2" t="s">
        <v>163</v>
      </c>
      <c r="E69" s="2" t="s">
        <v>164</v>
      </c>
      <c r="F69" s="29" t="s">
        <v>165</v>
      </c>
      <c r="G69" s="30"/>
      <c r="H69" s="2">
        <v>0.4</v>
      </c>
      <c r="I69" s="2">
        <v>0.4</v>
      </c>
      <c r="J69" s="2"/>
    </row>
    <row r="70" s="11" customFormat="1" ht="32" customHeight="1" spans="1:10">
      <c r="A70" s="27"/>
      <c r="B70" s="2"/>
      <c r="C70" s="31"/>
      <c r="D70" s="2" t="s">
        <v>166</v>
      </c>
      <c r="E70" s="2" t="s">
        <v>167</v>
      </c>
      <c r="F70" s="29" t="s">
        <v>167</v>
      </c>
      <c r="G70" s="30"/>
      <c r="H70" s="2">
        <v>0.4</v>
      </c>
      <c r="I70" s="2">
        <v>0.4</v>
      </c>
      <c r="J70" s="2"/>
    </row>
    <row r="71" s="11" customFormat="1" ht="32" customHeight="1" spans="1:10">
      <c r="A71" s="27"/>
      <c r="B71" s="2"/>
      <c r="C71" s="31"/>
      <c r="D71" s="2" t="s">
        <v>168</v>
      </c>
      <c r="E71" s="2" t="s">
        <v>47</v>
      </c>
      <c r="F71" s="29" t="s">
        <v>47</v>
      </c>
      <c r="G71" s="30"/>
      <c r="H71" s="2">
        <v>0.4</v>
      </c>
      <c r="I71" s="2">
        <v>0.4</v>
      </c>
      <c r="J71" s="2"/>
    </row>
    <row r="72" s="11" customFormat="1" ht="32" customHeight="1" spans="1:10">
      <c r="A72" s="27"/>
      <c r="B72" s="2"/>
      <c r="C72" s="31"/>
      <c r="D72" s="2" t="s">
        <v>59</v>
      </c>
      <c r="E72" s="2" t="s">
        <v>169</v>
      </c>
      <c r="F72" s="29" t="s">
        <v>169</v>
      </c>
      <c r="G72" s="30"/>
      <c r="H72" s="2">
        <v>0.4</v>
      </c>
      <c r="I72" s="2">
        <v>0.4</v>
      </c>
      <c r="J72" s="2"/>
    </row>
    <row r="73" s="11" customFormat="1" ht="32" customHeight="1" spans="1:10">
      <c r="A73" s="27"/>
      <c r="B73" s="2"/>
      <c r="C73" s="31"/>
      <c r="D73" s="2" t="s">
        <v>170</v>
      </c>
      <c r="E73" s="2" t="s">
        <v>171</v>
      </c>
      <c r="F73" s="29" t="s">
        <v>172</v>
      </c>
      <c r="G73" s="30"/>
      <c r="H73" s="2">
        <v>0.4</v>
      </c>
      <c r="I73" s="2">
        <v>0.4</v>
      </c>
      <c r="J73" s="2"/>
    </row>
    <row r="74" s="11" customFormat="1" ht="32" customHeight="1" spans="1:10">
      <c r="A74" s="27"/>
      <c r="B74" s="2"/>
      <c r="C74" s="31"/>
      <c r="D74" s="2" t="s">
        <v>173</v>
      </c>
      <c r="E74" s="2" t="s">
        <v>174</v>
      </c>
      <c r="F74" s="29" t="s">
        <v>174</v>
      </c>
      <c r="G74" s="30"/>
      <c r="H74" s="2">
        <v>0.4</v>
      </c>
      <c r="I74" s="2">
        <v>0.4</v>
      </c>
      <c r="J74" s="2"/>
    </row>
    <row r="75" s="11" customFormat="1" ht="32" customHeight="1" spans="1:10">
      <c r="A75" s="27"/>
      <c r="B75" s="2"/>
      <c r="C75" s="31"/>
      <c r="D75" s="2" t="s">
        <v>175</v>
      </c>
      <c r="E75" s="2" t="s">
        <v>176</v>
      </c>
      <c r="F75" s="29" t="s">
        <v>176</v>
      </c>
      <c r="G75" s="30"/>
      <c r="H75" s="2">
        <v>0.4</v>
      </c>
      <c r="I75" s="2">
        <v>0.4</v>
      </c>
      <c r="J75" s="2"/>
    </row>
    <row r="76" s="11" customFormat="1" ht="32" customHeight="1" spans="1:10">
      <c r="A76" s="27"/>
      <c r="B76" s="2"/>
      <c r="C76" s="31"/>
      <c r="D76" s="2" t="s">
        <v>177</v>
      </c>
      <c r="E76" s="2" t="s">
        <v>177</v>
      </c>
      <c r="F76" s="29" t="s">
        <v>177</v>
      </c>
      <c r="G76" s="30"/>
      <c r="H76" s="2">
        <v>0.4</v>
      </c>
      <c r="I76" s="2">
        <v>0.4</v>
      </c>
      <c r="J76" s="2"/>
    </row>
    <row r="77" s="11" customFormat="1" ht="32" customHeight="1" spans="1:10">
      <c r="A77" s="27"/>
      <c r="B77" s="2"/>
      <c r="C77" s="31"/>
      <c r="D77" s="2" t="s">
        <v>178</v>
      </c>
      <c r="E77" s="2" t="s">
        <v>179</v>
      </c>
      <c r="F77" s="29" t="s">
        <v>179</v>
      </c>
      <c r="G77" s="30"/>
      <c r="H77" s="2">
        <v>0.4</v>
      </c>
      <c r="I77" s="2">
        <v>0.4</v>
      </c>
      <c r="J77" s="2"/>
    </row>
    <row r="78" s="11" customFormat="1" ht="32" customHeight="1" spans="1:10">
      <c r="A78" s="27"/>
      <c r="B78" s="2"/>
      <c r="C78" s="31"/>
      <c r="D78" s="2" t="s">
        <v>106</v>
      </c>
      <c r="E78" s="2" t="s">
        <v>180</v>
      </c>
      <c r="F78" s="29" t="s">
        <v>180</v>
      </c>
      <c r="G78" s="30"/>
      <c r="H78" s="2">
        <v>0.4</v>
      </c>
      <c r="I78" s="2">
        <v>0.4</v>
      </c>
      <c r="J78" s="2"/>
    </row>
    <row r="79" s="11" customFormat="1" ht="32" customHeight="1" spans="1:10">
      <c r="A79" s="27"/>
      <c r="B79" s="2"/>
      <c r="C79" s="31"/>
      <c r="D79" s="2" t="s">
        <v>98</v>
      </c>
      <c r="E79" s="2" t="s">
        <v>181</v>
      </c>
      <c r="F79" s="29" t="s">
        <v>181</v>
      </c>
      <c r="G79" s="30"/>
      <c r="H79" s="2">
        <v>0.4</v>
      </c>
      <c r="I79" s="4">
        <v>0.4</v>
      </c>
      <c r="J79" s="2"/>
    </row>
    <row r="80" s="11" customFormat="1" ht="32" customHeight="1" spans="1:10">
      <c r="A80" s="27"/>
      <c r="B80" s="2"/>
      <c r="C80" s="31"/>
      <c r="D80" s="2" t="s">
        <v>100</v>
      </c>
      <c r="E80" s="2" t="s">
        <v>182</v>
      </c>
      <c r="F80" s="29" t="s">
        <v>182</v>
      </c>
      <c r="G80" s="30"/>
      <c r="H80" s="2">
        <v>0.4</v>
      </c>
      <c r="I80" s="4">
        <v>0.4</v>
      </c>
      <c r="J80" s="2"/>
    </row>
    <row r="81" s="11" customFormat="1" ht="32" customHeight="1" spans="1:10">
      <c r="A81" s="27"/>
      <c r="B81" s="2"/>
      <c r="C81" s="31"/>
      <c r="D81" s="2" t="s">
        <v>183</v>
      </c>
      <c r="E81" s="2" t="s">
        <v>184</v>
      </c>
      <c r="F81" s="2" t="s">
        <v>148</v>
      </c>
      <c r="G81" s="2"/>
      <c r="H81" s="2">
        <v>0.4</v>
      </c>
      <c r="I81" s="4">
        <v>0</v>
      </c>
      <c r="J81" s="2" t="s">
        <v>185</v>
      </c>
    </row>
    <row r="82" s="11" customFormat="1" ht="32" customHeight="1" spans="1:10">
      <c r="A82" s="27"/>
      <c r="B82" s="2"/>
      <c r="C82" s="31"/>
      <c r="D82" s="2" t="s">
        <v>186</v>
      </c>
      <c r="E82" s="2" t="s">
        <v>187</v>
      </c>
      <c r="F82" s="2" t="s">
        <v>148</v>
      </c>
      <c r="G82" s="2"/>
      <c r="H82" s="2">
        <v>0.4</v>
      </c>
      <c r="I82" s="4">
        <v>0</v>
      </c>
      <c r="J82" s="2" t="s">
        <v>185</v>
      </c>
    </row>
    <row r="83" s="11" customFormat="1" ht="32" customHeight="1" spans="1:10">
      <c r="A83" s="27"/>
      <c r="B83" s="2"/>
      <c r="C83" s="31"/>
      <c r="D83" s="2" t="s">
        <v>188</v>
      </c>
      <c r="E83" s="2" t="s">
        <v>189</v>
      </c>
      <c r="F83" s="50">
        <v>1</v>
      </c>
      <c r="G83" s="30"/>
      <c r="H83" s="2">
        <v>0.4</v>
      </c>
      <c r="I83" s="2">
        <v>0.4</v>
      </c>
      <c r="J83" s="2"/>
    </row>
    <row r="84" s="11" customFormat="1" ht="32" customHeight="1" spans="1:10">
      <c r="A84" s="27"/>
      <c r="B84" s="2"/>
      <c r="C84" s="31"/>
      <c r="D84" s="2" t="s">
        <v>190</v>
      </c>
      <c r="E84" s="2" t="s">
        <v>191</v>
      </c>
      <c r="F84" s="50">
        <v>1</v>
      </c>
      <c r="G84" s="30"/>
      <c r="H84" s="2">
        <v>0.4</v>
      </c>
      <c r="I84" s="2">
        <v>0.4</v>
      </c>
      <c r="J84" s="2"/>
    </row>
    <row r="85" s="11" customFormat="1" ht="32" customHeight="1" spans="1:10">
      <c r="A85" s="27"/>
      <c r="B85" s="2"/>
      <c r="C85" s="31"/>
      <c r="D85" s="2" t="s">
        <v>192</v>
      </c>
      <c r="E85" s="2" t="s">
        <v>193</v>
      </c>
      <c r="F85" s="50">
        <v>1</v>
      </c>
      <c r="G85" s="30"/>
      <c r="H85" s="2">
        <v>0.4</v>
      </c>
      <c r="I85" s="2">
        <v>0.4</v>
      </c>
      <c r="J85" s="2"/>
    </row>
    <row r="86" s="11" customFormat="1" ht="32" customHeight="1" spans="1:10">
      <c r="A86" s="27"/>
      <c r="B86" s="2"/>
      <c r="C86" s="31"/>
      <c r="D86" s="2" t="s">
        <v>194</v>
      </c>
      <c r="E86" s="2" t="s">
        <v>195</v>
      </c>
      <c r="F86" s="50">
        <v>1</v>
      </c>
      <c r="G86" s="30"/>
      <c r="H86" s="2">
        <v>0.4</v>
      </c>
      <c r="I86" s="2">
        <v>0.4</v>
      </c>
      <c r="J86" s="2"/>
    </row>
    <row r="87" s="11" customFormat="1" ht="32" customHeight="1" spans="1:11">
      <c r="A87" s="27"/>
      <c r="B87" s="2"/>
      <c r="C87" s="51"/>
      <c r="D87" s="2" t="s">
        <v>196</v>
      </c>
      <c r="E87" s="2" t="s">
        <v>197</v>
      </c>
      <c r="F87" s="50">
        <v>1</v>
      </c>
      <c r="G87" s="30"/>
      <c r="H87" s="2">
        <v>0.4</v>
      </c>
      <c r="I87" s="2">
        <v>0.4</v>
      </c>
      <c r="J87" s="28"/>
      <c r="K87" s="46"/>
    </row>
    <row r="88" s="11" customFormat="1" ht="32" customHeight="1" spans="1:10">
      <c r="A88" s="27"/>
      <c r="B88" s="2"/>
      <c r="C88" s="28" t="s">
        <v>198</v>
      </c>
      <c r="D88" s="6" t="s">
        <v>199</v>
      </c>
      <c r="E88" s="6" t="s">
        <v>200</v>
      </c>
      <c r="F88" s="2" t="s">
        <v>200</v>
      </c>
      <c r="G88" s="2"/>
      <c r="H88" s="2">
        <v>10</v>
      </c>
      <c r="I88" s="2">
        <v>10</v>
      </c>
      <c r="J88" s="2"/>
    </row>
    <row r="89" s="11" customFormat="1" ht="32" customHeight="1" spans="1:10">
      <c r="A89" s="27"/>
      <c r="B89" s="2"/>
      <c r="C89" s="28" t="s">
        <v>201</v>
      </c>
      <c r="D89" s="6" t="s">
        <v>202</v>
      </c>
      <c r="E89" s="6" t="s">
        <v>203</v>
      </c>
      <c r="F89" s="2" t="s">
        <v>204</v>
      </c>
      <c r="G89" s="2"/>
      <c r="H89" s="4">
        <v>10.4</v>
      </c>
      <c r="I89" s="4">
        <v>10.4</v>
      </c>
      <c r="J89" s="2"/>
    </row>
    <row r="90" s="11" customFormat="1" ht="88" customHeight="1" spans="1:10">
      <c r="A90" s="27"/>
      <c r="B90" s="2" t="s">
        <v>205</v>
      </c>
      <c r="C90" s="2" t="s">
        <v>206</v>
      </c>
      <c r="D90" s="6" t="s">
        <v>207</v>
      </c>
      <c r="E90" s="6" t="s">
        <v>207</v>
      </c>
      <c r="F90" s="2" t="s">
        <v>207</v>
      </c>
      <c r="G90" s="2"/>
      <c r="H90" s="4">
        <v>15</v>
      </c>
      <c r="I90" s="4">
        <v>14.5</v>
      </c>
      <c r="J90" s="2" t="s">
        <v>208</v>
      </c>
    </row>
    <row r="91" s="11" customFormat="1" ht="64" customHeight="1" spans="1:10">
      <c r="A91" s="27"/>
      <c r="B91" s="2"/>
      <c r="C91" s="51" t="s">
        <v>209</v>
      </c>
      <c r="D91" s="2" t="s">
        <v>210</v>
      </c>
      <c r="E91" s="2" t="s">
        <v>211</v>
      </c>
      <c r="F91" s="2" t="s">
        <v>212</v>
      </c>
      <c r="G91" s="2"/>
      <c r="H91" s="4">
        <v>15</v>
      </c>
      <c r="I91" s="4">
        <v>14.5</v>
      </c>
      <c r="J91" s="2" t="s">
        <v>208</v>
      </c>
    </row>
    <row r="92" ht="32" customHeight="1" spans="1:11">
      <c r="A92" s="26"/>
      <c r="B92" s="1" t="s">
        <v>213</v>
      </c>
      <c r="C92" s="52" t="s">
        <v>214</v>
      </c>
      <c r="D92" s="53" t="s">
        <v>215</v>
      </c>
      <c r="E92" s="54" t="s">
        <v>216</v>
      </c>
      <c r="F92" s="1" t="s">
        <v>216</v>
      </c>
      <c r="G92" s="1"/>
      <c r="H92" s="8">
        <v>10</v>
      </c>
      <c r="I92" s="8">
        <v>9</v>
      </c>
      <c r="J92" s="1" t="s">
        <v>217</v>
      </c>
      <c r="K92" s="41"/>
    </row>
    <row r="93" ht="32" customHeight="1" spans="1:11">
      <c r="A93" s="9" t="s">
        <v>218</v>
      </c>
      <c r="B93" s="9"/>
      <c r="C93" s="9"/>
      <c r="D93" s="9"/>
      <c r="E93" s="9"/>
      <c r="F93" s="55"/>
      <c r="G93" s="56"/>
      <c r="H93" s="9">
        <f>SUM(H14:H92)+10</f>
        <v>100</v>
      </c>
      <c r="I93" s="59">
        <f>SUM(I14:I92)+J7</f>
        <v>95.1396834923921</v>
      </c>
      <c r="J93" s="1"/>
      <c r="K93" s="41"/>
    </row>
    <row r="94" ht="153.4" customHeight="1" spans="1:13">
      <c r="A94" s="57" t="s">
        <v>219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60"/>
    </row>
    <row r="105" spans="5:5">
      <c r="E105" s="58"/>
    </row>
  </sheetData>
  <mergeCells count="10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A94:M94"/>
    <mergeCell ref="A11:A12"/>
    <mergeCell ref="A13:A92"/>
    <mergeCell ref="B14:B89"/>
    <mergeCell ref="B90:B91"/>
    <mergeCell ref="C14:C53"/>
    <mergeCell ref="C54:C87"/>
    <mergeCell ref="A6:C10"/>
  </mergeCells>
  <hyperlinks>
    <hyperlink ref="D14" r:id="rId2" display="完成食品中化学污染物及有害因素监测"/>
    <hyperlink ref="D15" r:id="rId2" display="举办化学污染物及有害因素技术培训"/>
    <hyperlink ref="D16" r:id="rId2" display="2021年食品化学污染物及有害因素监测总结报告"/>
    <hyperlink ref="D28" r:id="rId2" display="开展全民营养周宣教活动"/>
    <hyperlink ref="E30" r:id="rId2" display="1份"/>
    <hyperlink ref="D30" r:id="rId2" display="学生营养素养报告"/>
    <hyperlink ref="D69" r:id="rId2" display="保质保量按要求完成上级下达的监测任务"/>
  </hyperlinks>
  <pageMargins left="0.707638888888889" right="0.511805555555556" top="0.55" bottom="0.55" header="0.313888888888889" footer="0.313888888888889"/>
  <pageSetup paperSize="9" scale="10" orientation="landscape"/>
  <headerFooter/>
  <rowBreaks count="1" manualBreakCount="1">
    <brk id="18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I132"/>
  <sheetViews>
    <sheetView topLeftCell="A115" workbookViewId="0">
      <selection activeCell="I31" sqref="I31"/>
    </sheetView>
  </sheetViews>
  <sheetFormatPr defaultColWidth="8.89166666666667" defaultRowHeight="14"/>
  <cols>
    <col min="5" max="5" width="8.88333333333333" customWidth="1"/>
    <col min="6" max="6" width="9.33333333333333" customWidth="1"/>
  </cols>
  <sheetData>
    <row r="1" ht="14.75" spans="5:6">
      <c r="E1" s="1" t="s">
        <v>34</v>
      </c>
      <c r="F1" s="1" t="s">
        <v>17</v>
      </c>
    </row>
    <row r="2" ht="14.75" spans="5:7">
      <c r="E2" s="2">
        <v>1</v>
      </c>
      <c r="F2" s="2">
        <v>0.8</v>
      </c>
      <c r="G2">
        <f>E2-F2</f>
        <v>0.2</v>
      </c>
    </row>
    <row r="3" ht="14.75" spans="5:7">
      <c r="E3" s="2">
        <v>1</v>
      </c>
      <c r="F3" s="2">
        <v>1</v>
      </c>
      <c r="G3">
        <f t="shared" ref="G3:G34" si="0">E3-F3</f>
        <v>0</v>
      </c>
    </row>
    <row r="4" ht="14.75" spans="5:7">
      <c r="E4" s="2">
        <v>1</v>
      </c>
      <c r="F4" s="2">
        <v>1</v>
      </c>
      <c r="G4">
        <f t="shared" si="0"/>
        <v>0</v>
      </c>
    </row>
    <row r="5" ht="14.75" spans="5:7">
      <c r="E5" s="3">
        <v>1</v>
      </c>
      <c r="F5" s="3">
        <v>1</v>
      </c>
      <c r="G5">
        <f t="shared" si="0"/>
        <v>0</v>
      </c>
    </row>
    <row r="6" ht="14.75" spans="5:7">
      <c r="E6" s="2">
        <v>1</v>
      </c>
      <c r="F6" s="2">
        <v>1</v>
      </c>
      <c r="G6">
        <f t="shared" si="0"/>
        <v>0</v>
      </c>
    </row>
    <row r="7" ht="14.75" spans="5:9">
      <c r="E7" s="2">
        <v>1</v>
      </c>
      <c r="F7" s="2">
        <v>0.92</v>
      </c>
      <c r="G7">
        <f t="shared" si="0"/>
        <v>0.08</v>
      </c>
      <c r="I7">
        <v>0.2</v>
      </c>
    </row>
    <row r="8" ht="14.75" spans="5:9">
      <c r="E8" s="2">
        <v>1</v>
      </c>
      <c r="F8" s="2">
        <v>1</v>
      </c>
      <c r="G8">
        <f t="shared" si="0"/>
        <v>0</v>
      </c>
      <c r="I8">
        <v>0.08</v>
      </c>
    </row>
    <row r="9" ht="14.75" spans="5:9">
      <c r="E9" s="2">
        <v>1</v>
      </c>
      <c r="F9" s="2">
        <v>1</v>
      </c>
      <c r="G9">
        <f t="shared" si="0"/>
        <v>0</v>
      </c>
      <c r="I9">
        <v>0.4</v>
      </c>
    </row>
    <row r="10" ht="14.75" spans="5:7">
      <c r="E10" s="2">
        <v>1</v>
      </c>
      <c r="F10" s="2">
        <v>1</v>
      </c>
      <c r="G10">
        <f t="shared" si="0"/>
        <v>0</v>
      </c>
    </row>
    <row r="11" ht="14.75" spans="5:7">
      <c r="E11" s="2">
        <v>1</v>
      </c>
      <c r="F11" s="2">
        <v>1</v>
      </c>
      <c r="G11">
        <f t="shared" si="0"/>
        <v>0</v>
      </c>
    </row>
    <row r="12" ht="14.75" spans="5:7">
      <c r="E12" s="2">
        <v>1</v>
      </c>
      <c r="F12" s="2">
        <v>1</v>
      </c>
      <c r="G12">
        <f t="shared" si="0"/>
        <v>0</v>
      </c>
    </row>
    <row r="13" ht="14.75" spans="5:7">
      <c r="E13" s="2">
        <v>1</v>
      </c>
      <c r="F13" s="2">
        <v>1</v>
      </c>
      <c r="G13">
        <f t="shared" si="0"/>
        <v>0</v>
      </c>
    </row>
    <row r="14" ht="14.75" spans="5:7">
      <c r="E14" s="2">
        <v>1</v>
      </c>
      <c r="F14" s="2">
        <v>0.6</v>
      </c>
      <c r="G14">
        <f t="shared" si="0"/>
        <v>0.4</v>
      </c>
    </row>
    <row r="15" ht="14.75" spans="5:7">
      <c r="E15" s="2">
        <v>1</v>
      </c>
      <c r="F15" s="2">
        <v>1</v>
      </c>
      <c r="G15">
        <f t="shared" si="0"/>
        <v>0</v>
      </c>
    </row>
    <row r="16" ht="14.75" spans="5:7">
      <c r="E16" s="2">
        <v>1</v>
      </c>
      <c r="F16" s="2">
        <v>1</v>
      </c>
      <c r="G16">
        <f t="shared" si="0"/>
        <v>0</v>
      </c>
    </row>
    <row r="17" ht="14.75" spans="5:7">
      <c r="E17" s="2">
        <v>1</v>
      </c>
      <c r="F17" s="2">
        <v>1</v>
      </c>
      <c r="G17">
        <f t="shared" si="0"/>
        <v>0</v>
      </c>
    </row>
    <row r="18" ht="14.75" spans="5:7">
      <c r="E18" s="4">
        <v>1</v>
      </c>
      <c r="F18" s="4">
        <v>1</v>
      </c>
      <c r="G18">
        <f t="shared" si="0"/>
        <v>0</v>
      </c>
    </row>
    <row r="19" ht="14.75" spans="5:7">
      <c r="E19" s="4">
        <v>1</v>
      </c>
      <c r="F19" s="4">
        <v>1</v>
      </c>
      <c r="G19">
        <f t="shared" si="0"/>
        <v>0</v>
      </c>
    </row>
    <row r="20" ht="14.75" spans="5:7">
      <c r="E20" s="4">
        <v>1</v>
      </c>
      <c r="F20" s="4">
        <v>1</v>
      </c>
      <c r="G20">
        <f t="shared" si="0"/>
        <v>0</v>
      </c>
    </row>
    <row r="21" ht="14.75" spans="5:7">
      <c r="E21" s="4">
        <v>1</v>
      </c>
      <c r="F21" s="4">
        <v>1</v>
      </c>
      <c r="G21">
        <f t="shared" si="0"/>
        <v>0</v>
      </c>
    </row>
    <row r="22" ht="14.75" spans="5:7">
      <c r="E22" s="4">
        <v>0.5</v>
      </c>
      <c r="F22" s="4">
        <v>0.4</v>
      </c>
      <c r="G22">
        <f t="shared" si="0"/>
        <v>0.1</v>
      </c>
    </row>
    <row r="23" ht="14.75" spans="5:7">
      <c r="E23" s="4">
        <v>0.5</v>
      </c>
      <c r="F23" s="4">
        <v>0.5</v>
      </c>
      <c r="G23">
        <f t="shared" si="0"/>
        <v>0</v>
      </c>
    </row>
    <row r="24" ht="14.75" spans="5:7">
      <c r="E24" s="4">
        <v>0.5</v>
      </c>
      <c r="F24" s="4">
        <v>0.35</v>
      </c>
      <c r="G24">
        <f t="shared" si="0"/>
        <v>0.15</v>
      </c>
    </row>
    <row r="25" ht="14.75" spans="5:7">
      <c r="E25" s="4">
        <v>0.4</v>
      </c>
      <c r="F25" s="4">
        <v>0.4</v>
      </c>
      <c r="G25">
        <f t="shared" si="0"/>
        <v>0</v>
      </c>
    </row>
    <row r="26" ht="14.75" spans="5:7">
      <c r="E26" s="4">
        <v>0.4</v>
      </c>
      <c r="F26" s="4">
        <v>0.4</v>
      </c>
      <c r="G26">
        <f t="shared" si="0"/>
        <v>0</v>
      </c>
    </row>
    <row r="27" ht="14.75" spans="5:7">
      <c r="E27" s="4">
        <v>0.4</v>
      </c>
      <c r="F27" s="4">
        <v>0.4</v>
      </c>
      <c r="G27">
        <f t="shared" si="0"/>
        <v>0</v>
      </c>
    </row>
    <row r="28" ht="14.75" spans="5:7">
      <c r="E28" s="4">
        <v>0.4</v>
      </c>
      <c r="F28" s="4">
        <v>0.4</v>
      </c>
      <c r="G28">
        <f t="shared" si="0"/>
        <v>0</v>
      </c>
    </row>
    <row r="29" ht="14.75" spans="5:7">
      <c r="E29" s="4">
        <v>0.4</v>
      </c>
      <c r="F29" s="4">
        <v>0.4</v>
      </c>
      <c r="G29">
        <f t="shared" si="0"/>
        <v>0</v>
      </c>
    </row>
    <row r="30" ht="14.75" spans="5:7">
      <c r="E30" s="4">
        <v>0.4</v>
      </c>
      <c r="F30" s="4">
        <v>0.32</v>
      </c>
      <c r="G30">
        <f t="shared" si="0"/>
        <v>0.08</v>
      </c>
    </row>
    <row r="31" ht="14.75" spans="5:7">
      <c r="E31" s="4">
        <v>0.4</v>
      </c>
      <c r="F31" s="4">
        <v>0.28</v>
      </c>
      <c r="G31">
        <f t="shared" si="0"/>
        <v>0.12</v>
      </c>
    </row>
    <row r="32" ht="14.75" spans="5:7">
      <c r="E32" s="4">
        <v>0.4</v>
      </c>
      <c r="F32" s="4">
        <v>0.4</v>
      </c>
      <c r="G32">
        <f t="shared" si="0"/>
        <v>0</v>
      </c>
    </row>
    <row r="33" ht="14.75" spans="5:7">
      <c r="E33" s="4">
        <v>0.4</v>
      </c>
      <c r="F33" s="4">
        <v>0.4</v>
      </c>
      <c r="G33">
        <f t="shared" si="0"/>
        <v>0</v>
      </c>
    </row>
    <row r="34" ht="14.75" spans="5:7">
      <c r="E34" s="4">
        <v>0.4</v>
      </c>
      <c r="F34" s="4">
        <v>0.4</v>
      </c>
      <c r="G34">
        <f t="shared" si="0"/>
        <v>0</v>
      </c>
    </row>
    <row r="35" ht="14.75" spans="5:7">
      <c r="E35" s="4">
        <v>0.4</v>
      </c>
      <c r="F35" s="4">
        <v>0.4</v>
      </c>
      <c r="G35">
        <f t="shared" ref="G35:G66" si="1">E35-F35</f>
        <v>0</v>
      </c>
    </row>
    <row r="36" ht="14.75" spans="5:7">
      <c r="E36" s="4">
        <v>0.4</v>
      </c>
      <c r="F36" s="4">
        <v>0.4</v>
      </c>
      <c r="G36">
        <f t="shared" si="1"/>
        <v>0</v>
      </c>
    </row>
    <row r="37" ht="14.75" spans="5:7">
      <c r="E37" s="4">
        <v>0.4</v>
      </c>
      <c r="F37" s="4">
        <v>0.4</v>
      </c>
      <c r="G37">
        <f t="shared" si="1"/>
        <v>0</v>
      </c>
    </row>
    <row r="38" ht="14.75" spans="5:7">
      <c r="E38" s="4">
        <v>0.4</v>
      </c>
      <c r="F38" s="4">
        <v>0.4</v>
      </c>
      <c r="G38">
        <f t="shared" si="1"/>
        <v>0</v>
      </c>
    </row>
    <row r="39" ht="14.75" spans="5:7">
      <c r="E39" s="4">
        <v>0.4</v>
      </c>
      <c r="F39" s="4">
        <v>0.2</v>
      </c>
      <c r="G39">
        <f t="shared" si="1"/>
        <v>0.2</v>
      </c>
    </row>
    <row r="40" ht="14.75" spans="5:7">
      <c r="E40" s="4">
        <v>0.4</v>
      </c>
      <c r="F40" s="4">
        <v>0.4</v>
      </c>
      <c r="G40">
        <f t="shared" si="1"/>
        <v>0</v>
      </c>
    </row>
    <row r="41" ht="14.75" spans="5:7">
      <c r="E41" s="4">
        <v>0.4</v>
      </c>
      <c r="F41" s="4">
        <v>0.4</v>
      </c>
      <c r="G41">
        <f t="shared" si="1"/>
        <v>0</v>
      </c>
    </row>
    <row r="42" ht="14.75" spans="5:7">
      <c r="E42" s="5">
        <v>0.6</v>
      </c>
      <c r="F42" s="5">
        <v>0.6</v>
      </c>
      <c r="G42">
        <f t="shared" si="1"/>
        <v>0</v>
      </c>
    </row>
    <row r="43" ht="14.75" spans="5:7">
      <c r="E43" s="4">
        <v>0.7</v>
      </c>
      <c r="F43" s="4">
        <v>0.7</v>
      </c>
      <c r="G43">
        <f t="shared" si="1"/>
        <v>0</v>
      </c>
    </row>
    <row r="44" ht="14.75" spans="5:7">
      <c r="E44" s="4">
        <v>0.4</v>
      </c>
      <c r="F44" s="4">
        <v>0.4</v>
      </c>
      <c r="G44">
        <f t="shared" si="1"/>
        <v>0</v>
      </c>
    </row>
    <row r="45" ht="14.75" spans="5:7">
      <c r="E45" s="4">
        <v>0.4</v>
      </c>
      <c r="F45" s="4">
        <v>0.4</v>
      </c>
      <c r="G45">
        <f t="shared" si="1"/>
        <v>0</v>
      </c>
    </row>
    <row r="46" ht="14.75" spans="5:7">
      <c r="E46" s="4">
        <v>0.4</v>
      </c>
      <c r="F46" s="4">
        <v>0.4</v>
      </c>
      <c r="G46">
        <f t="shared" si="1"/>
        <v>0</v>
      </c>
    </row>
    <row r="47" ht="14.75" spans="5:7">
      <c r="E47" s="4">
        <v>0.4</v>
      </c>
      <c r="F47" s="4">
        <v>0.4</v>
      </c>
      <c r="G47">
        <f t="shared" si="1"/>
        <v>0</v>
      </c>
    </row>
    <row r="48" ht="14.75" spans="5:7">
      <c r="E48" s="6">
        <v>0.2</v>
      </c>
      <c r="F48" s="6">
        <v>0</v>
      </c>
      <c r="G48">
        <f t="shared" si="1"/>
        <v>0.2</v>
      </c>
    </row>
    <row r="49" ht="14.75" spans="5:7">
      <c r="E49" s="4">
        <v>0.5</v>
      </c>
      <c r="F49" s="4">
        <v>0.5</v>
      </c>
      <c r="G49">
        <f t="shared" si="1"/>
        <v>0</v>
      </c>
    </row>
    <row r="50" ht="14.75" spans="5:7">
      <c r="E50" s="4">
        <v>0.5</v>
      </c>
      <c r="F50" s="4">
        <v>0.5</v>
      </c>
      <c r="G50">
        <f t="shared" si="1"/>
        <v>0</v>
      </c>
    </row>
    <row r="51" ht="14.75" spans="5:7">
      <c r="E51" s="4">
        <v>0.5</v>
      </c>
      <c r="F51" s="4">
        <v>0.5</v>
      </c>
      <c r="G51">
        <f t="shared" si="1"/>
        <v>0</v>
      </c>
    </row>
    <row r="52" ht="14.75" spans="5:7">
      <c r="E52" s="4">
        <v>0.4</v>
      </c>
      <c r="F52" s="4">
        <v>0.4</v>
      </c>
      <c r="G52">
        <f t="shared" si="1"/>
        <v>0</v>
      </c>
    </row>
    <row r="53" ht="14.75" spans="5:7">
      <c r="E53" s="4">
        <v>0.5</v>
      </c>
      <c r="F53" s="4">
        <v>0.5</v>
      </c>
      <c r="G53">
        <f t="shared" si="1"/>
        <v>0</v>
      </c>
    </row>
    <row r="54" ht="14.75" spans="5:7">
      <c r="E54" s="4">
        <v>0.4</v>
      </c>
      <c r="F54" s="4">
        <v>0.4</v>
      </c>
      <c r="G54">
        <f t="shared" si="1"/>
        <v>0</v>
      </c>
    </row>
    <row r="55" ht="14.75" spans="5:7">
      <c r="E55" s="4">
        <v>0.4</v>
      </c>
      <c r="F55" s="4">
        <v>0.4</v>
      </c>
      <c r="G55">
        <f t="shared" si="1"/>
        <v>0</v>
      </c>
    </row>
    <row r="56" ht="14.75" spans="5:7">
      <c r="E56" s="4">
        <v>0.4</v>
      </c>
      <c r="F56" s="4">
        <v>0.4</v>
      </c>
      <c r="G56">
        <f t="shared" si="1"/>
        <v>0</v>
      </c>
    </row>
    <row r="57" ht="14.75" spans="5:7">
      <c r="E57" s="4">
        <v>0.4</v>
      </c>
      <c r="F57" s="4">
        <v>0.4</v>
      </c>
      <c r="G57">
        <f t="shared" si="1"/>
        <v>0</v>
      </c>
    </row>
    <row r="58" ht="14.75" spans="5:7">
      <c r="E58" s="4">
        <v>0.5</v>
      </c>
      <c r="F58" s="4">
        <v>0.48</v>
      </c>
      <c r="G58">
        <f t="shared" si="1"/>
        <v>0.02</v>
      </c>
    </row>
    <row r="59" ht="14.75" spans="5:7">
      <c r="E59" s="4">
        <v>0.5</v>
      </c>
      <c r="F59" s="4">
        <v>0.5</v>
      </c>
      <c r="G59">
        <f t="shared" si="1"/>
        <v>0</v>
      </c>
    </row>
    <row r="60" ht="14.75" spans="5:7">
      <c r="E60" s="4">
        <v>0.5</v>
      </c>
      <c r="F60" s="4">
        <v>0.5</v>
      </c>
      <c r="G60">
        <f t="shared" si="1"/>
        <v>0</v>
      </c>
    </row>
    <row r="61" ht="14.75" spans="5:7">
      <c r="E61" s="4">
        <v>0.5</v>
      </c>
      <c r="F61" s="4">
        <v>0.5</v>
      </c>
      <c r="G61">
        <f t="shared" si="1"/>
        <v>0</v>
      </c>
    </row>
    <row r="62" ht="14.75" spans="5:7">
      <c r="E62" s="4">
        <v>0.5</v>
      </c>
      <c r="F62" s="4">
        <v>0.5</v>
      </c>
      <c r="G62">
        <f t="shared" si="1"/>
        <v>0</v>
      </c>
    </row>
    <row r="63" ht="14.75" spans="5:7">
      <c r="E63" s="4">
        <v>0.4</v>
      </c>
      <c r="F63" s="4">
        <v>0.4</v>
      </c>
      <c r="G63">
        <f t="shared" si="1"/>
        <v>0</v>
      </c>
    </row>
    <row r="64" ht="14.75" spans="5:7">
      <c r="E64" s="4">
        <v>0.4</v>
      </c>
      <c r="F64" s="4">
        <v>0.4</v>
      </c>
      <c r="G64">
        <f t="shared" si="1"/>
        <v>0</v>
      </c>
    </row>
    <row r="65" ht="14.75" spans="5:7">
      <c r="E65" s="2">
        <v>0.7</v>
      </c>
      <c r="F65" s="2">
        <v>0.7</v>
      </c>
      <c r="G65">
        <f t="shared" si="1"/>
        <v>0</v>
      </c>
    </row>
    <row r="66" ht="14.75" spans="5:7">
      <c r="E66" s="2">
        <v>0.7</v>
      </c>
      <c r="F66" s="2">
        <v>0.7</v>
      </c>
      <c r="G66">
        <f t="shared" si="1"/>
        <v>0</v>
      </c>
    </row>
    <row r="67" ht="14.75" spans="5:7">
      <c r="E67" s="4">
        <v>0.4</v>
      </c>
      <c r="F67" s="4">
        <v>0</v>
      </c>
      <c r="G67">
        <f t="shared" ref="G67:G98" si="2">E67-F67</f>
        <v>0.4</v>
      </c>
    </row>
    <row r="68" ht="14.75" spans="5:7">
      <c r="E68" s="4">
        <v>0.4</v>
      </c>
      <c r="F68" s="4">
        <v>0</v>
      </c>
      <c r="G68">
        <f t="shared" si="2"/>
        <v>0.4</v>
      </c>
    </row>
    <row r="69" ht="14.75" spans="5:7">
      <c r="E69" s="7">
        <v>0.4</v>
      </c>
      <c r="F69" s="7">
        <v>0.4</v>
      </c>
      <c r="G69">
        <f t="shared" si="2"/>
        <v>0</v>
      </c>
    </row>
    <row r="70" ht="14.75" spans="5:7">
      <c r="E70" s="7">
        <v>0.4</v>
      </c>
      <c r="F70" s="7">
        <v>0.4</v>
      </c>
      <c r="G70">
        <f t="shared" si="2"/>
        <v>0</v>
      </c>
    </row>
    <row r="71" ht="14.75" spans="5:7">
      <c r="E71" s="7">
        <v>0.4</v>
      </c>
      <c r="F71" s="7">
        <v>0.4</v>
      </c>
      <c r="G71">
        <f t="shared" si="2"/>
        <v>0</v>
      </c>
    </row>
    <row r="72" ht="14.75" spans="5:7">
      <c r="E72" s="7">
        <v>0.4</v>
      </c>
      <c r="F72" s="7">
        <v>0.4</v>
      </c>
      <c r="G72">
        <f t="shared" si="2"/>
        <v>0</v>
      </c>
    </row>
    <row r="73" ht="14.75" spans="5:7">
      <c r="E73" s="7">
        <v>0.4</v>
      </c>
      <c r="F73" s="7">
        <v>0.4</v>
      </c>
      <c r="G73">
        <f t="shared" si="2"/>
        <v>0</v>
      </c>
    </row>
    <row r="74" ht="14.75" spans="5:7">
      <c r="E74" s="4">
        <v>0.5</v>
      </c>
      <c r="F74" s="4">
        <v>0.5</v>
      </c>
      <c r="G74">
        <f t="shared" si="2"/>
        <v>0</v>
      </c>
    </row>
    <row r="75" ht="14.75" spans="5:7">
      <c r="E75" s="4">
        <v>0.5</v>
      </c>
      <c r="F75" s="4">
        <v>0.5</v>
      </c>
      <c r="G75">
        <f t="shared" si="2"/>
        <v>0</v>
      </c>
    </row>
    <row r="76" ht="14.75" spans="5:7">
      <c r="E76" s="4">
        <v>0.5</v>
      </c>
      <c r="F76" s="4">
        <v>0.5</v>
      </c>
      <c r="G76">
        <f t="shared" si="2"/>
        <v>0</v>
      </c>
    </row>
    <row r="77" ht="14.75" spans="5:7">
      <c r="E77" s="4">
        <v>0.5</v>
      </c>
      <c r="F77" s="4">
        <v>0.5</v>
      </c>
      <c r="G77">
        <f t="shared" si="2"/>
        <v>0</v>
      </c>
    </row>
    <row r="78" ht="14.75" spans="5:7">
      <c r="E78" s="4">
        <v>0.5</v>
      </c>
      <c r="F78" s="4">
        <v>0.5</v>
      </c>
      <c r="G78">
        <f t="shared" si="2"/>
        <v>0</v>
      </c>
    </row>
    <row r="79" ht="14.75" spans="5:7">
      <c r="E79" s="4">
        <v>0.5</v>
      </c>
      <c r="F79" s="4">
        <v>0.5</v>
      </c>
      <c r="G79">
        <f t="shared" si="2"/>
        <v>0</v>
      </c>
    </row>
    <row r="80" ht="14.75" spans="5:7">
      <c r="E80" s="4">
        <v>0.5</v>
      </c>
      <c r="F80" s="4">
        <v>0.5</v>
      </c>
      <c r="G80">
        <f t="shared" si="2"/>
        <v>0</v>
      </c>
    </row>
    <row r="81" ht="14.75" spans="5:7">
      <c r="E81" s="4">
        <v>0.5</v>
      </c>
      <c r="F81" s="4">
        <v>0.5</v>
      </c>
      <c r="G81">
        <f t="shared" si="2"/>
        <v>0</v>
      </c>
    </row>
    <row r="82" ht="14.75" spans="5:7">
      <c r="E82" s="4">
        <v>0.5</v>
      </c>
      <c r="F82" s="4">
        <v>0.5</v>
      </c>
      <c r="G82">
        <f t="shared" si="2"/>
        <v>0</v>
      </c>
    </row>
    <row r="83" ht="14.75" spans="5:7">
      <c r="E83" s="4">
        <v>0.5</v>
      </c>
      <c r="F83" s="4">
        <v>0.5</v>
      </c>
      <c r="G83">
        <f t="shared" si="2"/>
        <v>0</v>
      </c>
    </row>
    <row r="84" ht="14.75" spans="5:7">
      <c r="E84" s="4">
        <v>0.5</v>
      </c>
      <c r="F84" s="4">
        <v>0.5</v>
      </c>
      <c r="G84">
        <f t="shared" si="2"/>
        <v>0</v>
      </c>
    </row>
    <row r="85" ht="14.75" spans="5:7">
      <c r="E85" s="4">
        <v>0.5</v>
      </c>
      <c r="F85" s="4">
        <v>0.5</v>
      </c>
      <c r="G85">
        <f t="shared" si="2"/>
        <v>0</v>
      </c>
    </row>
    <row r="86" ht="14.75" spans="5:7">
      <c r="E86" s="4">
        <v>0.5</v>
      </c>
      <c r="F86" s="4">
        <v>0.5</v>
      </c>
      <c r="G86">
        <f t="shared" si="2"/>
        <v>0</v>
      </c>
    </row>
    <row r="87" ht="14.75" spans="5:7">
      <c r="E87" s="2">
        <v>0.5</v>
      </c>
      <c r="F87" s="2">
        <v>0.45</v>
      </c>
      <c r="G87">
        <f t="shared" si="2"/>
        <v>0.05</v>
      </c>
    </row>
    <row r="88" ht="14.75" spans="5:7">
      <c r="E88" s="4">
        <v>0.5</v>
      </c>
      <c r="F88" s="4">
        <v>0.5</v>
      </c>
      <c r="G88">
        <f t="shared" si="2"/>
        <v>0</v>
      </c>
    </row>
    <row r="89" ht="14.75" spans="5:7">
      <c r="E89" s="4">
        <v>0.5</v>
      </c>
      <c r="F89" s="4">
        <v>0.5</v>
      </c>
      <c r="G89">
        <f t="shared" si="2"/>
        <v>0</v>
      </c>
    </row>
    <row r="90" ht="14.75" spans="5:7">
      <c r="E90" s="4">
        <v>0.5</v>
      </c>
      <c r="F90" s="4">
        <v>0.5</v>
      </c>
      <c r="G90">
        <f t="shared" si="2"/>
        <v>0</v>
      </c>
    </row>
    <row r="91" ht="14.75" spans="5:7">
      <c r="E91" s="4">
        <v>0.5</v>
      </c>
      <c r="F91" s="4">
        <v>0.5</v>
      </c>
      <c r="G91">
        <f t="shared" si="2"/>
        <v>0</v>
      </c>
    </row>
    <row r="92" ht="14.75" spans="5:7">
      <c r="E92" s="4">
        <v>0.5</v>
      </c>
      <c r="F92" s="4">
        <v>0.5</v>
      </c>
      <c r="G92">
        <f t="shared" si="2"/>
        <v>0</v>
      </c>
    </row>
    <row r="93" ht="14.75" spans="5:7">
      <c r="E93" s="4">
        <v>0.5</v>
      </c>
      <c r="F93" s="4">
        <v>0.5</v>
      </c>
      <c r="G93">
        <f t="shared" si="2"/>
        <v>0</v>
      </c>
    </row>
    <row r="94" ht="14.75" spans="5:7">
      <c r="E94" s="4">
        <v>0.5</v>
      </c>
      <c r="F94" s="4">
        <v>0.5</v>
      </c>
      <c r="G94">
        <f t="shared" si="2"/>
        <v>0</v>
      </c>
    </row>
    <row r="95" ht="14.75" spans="5:7">
      <c r="E95" s="4">
        <v>0.5</v>
      </c>
      <c r="F95" s="4">
        <v>0.5</v>
      </c>
      <c r="G95">
        <f t="shared" si="2"/>
        <v>0</v>
      </c>
    </row>
    <row r="96" ht="14.75" spans="5:7">
      <c r="E96" s="4">
        <v>0.5</v>
      </c>
      <c r="F96" s="4">
        <v>0.5</v>
      </c>
      <c r="G96">
        <f t="shared" si="2"/>
        <v>0</v>
      </c>
    </row>
    <row r="97" ht="14.75" spans="5:7">
      <c r="E97" s="4">
        <v>0.5</v>
      </c>
      <c r="F97" s="4">
        <v>0.5</v>
      </c>
      <c r="G97">
        <f t="shared" si="2"/>
        <v>0</v>
      </c>
    </row>
    <row r="98" ht="14.75" spans="5:7">
      <c r="E98" s="4">
        <v>0.5</v>
      </c>
      <c r="F98" s="4">
        <v>0.5</v>
      </c>
      <c r="G98">
        <f t="shared" si="2"/>
        <v>0</v>
      </c>
    </row>
    <row r="99" ht="14.75" spans="5:7">
      <c r="E99" s="4">
        <v>0.5</v>
      </c>
      <c r="F99" s="4">
        <v>0.5</v>
      </c>
      <c r="G99">
        <f t="shared" ref="G99:G130" si="3">E99-F99</f>
        <v>0</v>
      </c>
    </row>
    <row r="100" ht="14.75" spans="5:7">
      <c r="E100" s="4">
        <v>0.5</v>
      </c>
      <c r="F100" s="4">
        <v>0.5</v>
      </c>
      <c r="G100">
        <f t="shared" si="3"/>
        <v>0</v>
      </c>
    </row>
    <row r="101" ht="14.75" spans="5:7">
      <c r="E101" s="4">
        <v>0.5</v>
      </c>
      <c r="F101" s="4">
        <v>0.5</v>
      </c>
      <c r="G101">
        <f t="shared" si="3"/>
        <v>0</v>
      </c>
    </row>
    <row r="102" ht="14.75" spans="5:7">
      <c r="E102" s="4">
        <v>0.5</v>
      </c>
      <c r="F102" s="4">
        <v>0.5</v>
      </c>
      <c r="G102">
        <f t="shared" si="3"/>
        <v>0</v>
      </c>
    </row>
    <row r="103" ht="14.75" spans="5:7">
      <c r="E103" s="4">
        <v>0.6</v>
      </c>
      <c r="F103" s="4">
        <v>0.6</v>
      </c>
      <c r="G103">
        <f t="shared" si="3"/>
        <v>0</v>
      </c>
    </row>
    <row r="104" ht="14.75" spans="5:7">
      <c r="E104" s="4">
        <v>0.6</v>
      </c>
      <c r="F104" s="4">
        <v>0.6</v>
      </c>
      <c r="G104">
        <f t="shared" si="3"/>
        <v>0</v>
      </c>
    </row>
    <row r="105" ht="14.75" spans="5:7">
      <c r="E105" s="4">
        <v>0.6</v>
      </c>
      <c r="F105" s="4">
        <v>0.6</v>
      </c>
      <c r="G105">
        <f t="shared" si="3"/>
        <v>0</v>
      </c>
    </row>
    <row r="106" ht="14.75" spans="5:7">
      <c r="E106" s="4">
        <v>0.6</v>
      </c>
      <c r="F106" s="4">
        <v>0.6</v>
      </c>
      <c r="G106">
        <f t="shared" si="3"/>
        <v>0</v>
      </c>
    </row>
    <row r="107" ht="14.75" spans="5:7">
      <c r="E107" s="4">
        <v>0.6</v>
      </c>
      <c r="F107" s="4">
        <v>0.6</v>
      </c>
      <c r="G107">
        <f t="shared" si="3"/>
        <v>0</v>
      </c>
    </row>
    <row r="108" ht="14.75" spans="5:7">
      <c r="E108" s="4">
        <v>0.6</v>
      </c>
      <c r="F108" s="4">
        <v>0.6</v>
      </c>
      <c r="G108">
        <f t="shared" si="3"/>
        <v>0</v>
      </c>
    </row>
    <row r="109" ht="14.75" spans="5:7">
      <c r="E109" s="4">
        <v>0.6</v>
      </c>
      <c r="F109" s="4">
        <v>0.6</v>
      </c>
      <c r="G109">
        <f t="shared" si="3"/>
        <v>0</v>
      </c>
    </row>
    <row r="110" ht="14.75" spans="5:7">
      <c r="E110" s="4">
        <v>0.6</v>
      </c>
      <c r="F110" s="4">
        <v>0.6</v>
      </c>
      <c r="G110">
        <f t="shared" si="3"/>
        <v>0</v>
      </c>
    </row>
    <row r="111" ht="14.75" spans="5:7">
      <c r="E111" s="4">
        <v>0.6</v>
      </c>
      <c r="F111" s="4">
        <v>0.6</v>
      </c>
      <c r="G111">
        <f t="shared" si="3"/>
        <v>0</v>
      </c>
    </row>
    <row r="112" ht="14.75" spans="5:7">
      <c r="E112" s="4">
        <v>1</v>
      </c>
      <c r="F112" s="4">
        <v>1</v>
      </c>
      <c r="G112">
        <f t="shared" si="3"/>
        <v>0</v>
      </c>
    </row>
    <row r="113" ht="14.75" spans="5:7">
      <c r="E113" s="4">
        <v>1</v>
      </c>
      <c r="F113" s="4">
        <v>1</v>
      </c>
      <c r="G113">
        <f t="shared" si="3"/>
        <v>0</v>
      </c>
    </row>
    <row r="114" ht="14.75" spans="5:7">
      <c r="E114" s="4">
        <v>1</v>
      </c>
      <c r="F114" s="4">
        <v>1</v>
      </c>
      <c r="G114">
        <f t="shared" si="3"/>
        <v>0</v>
      </c>
    </row>
    <row r="115" ht="14.75" spans="5:7">
      <c r="E115" s="4">
        <v>1</v>
      </c>
      <c r="F115" s="4">
        <v>1</v>
      </c>
      <c r="G115">
        <f t="shared" si="3"/>
        <v>0</v>
      </c>
    </row>
    <row r="116" ht="14.75" spans="5:7">
      <c r="E116" s="4">
        <v>1</v>
      </c>
      <c r="F116" s="4">
        <v>1</v>
      </c>
      <c r="G116">
        <f t="shared" si="3"/>
        <v>0</v>
      </c>
    </row>
    <row r="117" ht="14.75" spans="5:7">
      <c r="E117" s="4">
        <v>1</v>
      </c>
      <c r="F117" s="4">
        <v>1</v>
      </c>
      <c r="G117">
        <f t="shared" si="3"/>
        <v>0</v>
      </c>
    </row>
    <row r="118" ht="14.75" spans="5:7">
      <c r="E118" s="4">
        <v>1</v>
      </c>
      <c r="F118" s="4">
        <v>1</v>
      </c>
      <c r="G118">
        <f t="shared" si="3"/>
        <v>0</v>
      </c>
    </row>
    <row r="119" ht="14.75" spans="5:7">
      <c r="E119" s="4">
        <v>1</v>
      </c>
      <c r="F119" s="4">
        <v>1</v>
      </c>
      <c r="G119">
        <f t="shared" si="3"/>
        <v>0</v>
      </c>
    </row>
    <row r="120" ht="14.75" spans="5:7">
      <c r="E120" s="4">
        <v>1</v>
      </c>
      <c r="F120" s="4">
        <v>1</v>
      </c>
      <c r="G120">
        <f t="shared" si="3"/>
        <v>0</v>
      </c>
    </row>
    <row r="121" ht="14.75" spans="5:7">
      <c r="E121" s="4">
        <v>1</v>
      </c>
      <c r="F121" s="4">
        <v>1</v>
      </c>
      <c r="G121">
        <f t="shared" si="3"/>
        <v>0</v>
      </c>
    </row>
    <row r="122" ht="14.75" spans="5:7">
      <c r="E122" s="4">
        <v>1</v>
      </c>
      <c r="F122" s="4">
        <v>1</v>
      </c>
      <c r="G122">
        <f t="shared" si="3"/>
        <v>0</v>
      </c>
    </row>
    <row r="123" ht="14.75" spans="5:7">
      <c r="E123" s="4">
        <v>1</v>
      </c>
      <c r="F123" s="4">
        <v>1</v>
      </c>
      <c r="G123">
        <f t="shared" si="3"/>
        <v>0</v>
      </c>
    </row>
    <row r="124" ht="14.75" spans="5:7">
      <c r="E124" s="8">
        <v>2</v>
      </c>
      <c r="F124" s="8">
        <v>2</v>
      </c>
      <c r="G124">
        <f t="shared" si="3"/>
        <v>0</v>
      </c>
    </row>
    <row r="125" ht="14.75" spans="5:7">
      <c r="E125" s="8">
        <v>2</v>
      </c>
      <c r="F125" s="8">
        <v>2</v>
      </c>
      <c r="G125">
        <f t="shared" si="3"/>
        <v>0</v>
      </c>
    </row>
    <row r="126" ht="14.75" spans="5:7">
      <c r="E126" s="8">
        <v>2</v>
      </c>
      <c r="F126" s="8">
        <v>2</v>
      </c>
      <c r="G126">
        <f t="shared" si="3"/>
        <v>0</v>
      </c>
    </row>
    <row r="127" ht="14.75" spans="5:7">
      <c r="E127" s="8">
        <v>2</v>
      </c>
      <c r="F127" s="8">
        <v>2</v>
      </c>
      <c r="G127">
        <f t="shared" si="3"/>
        <v>0</v>
      </c>
    </row>
    <row r="128" ht="14.75" spans="5:7">
      <c r="E128" s="8">
        <v>2</v>
      </c>
      <c r="F128" s="8">
        <v>2</v>
      </c>
      <c r="G128">
        <f t="shared" si="3"/>
        <v>0</v>
      </c>
    </row>
    <row r="129" ht="14.75" spans="5:7">
      <c r="E129" s="8">
        <v>1</v>
      </c>
      <c r="F129" s="8">
        <v>0</v>
      </c>
      <c r="G129">
        <f t="shared" si="3"/>
        <v>1</v>
      </c>
    </row>
    <row r="130" ht="14.75" spans="5:7">
      <c r="E130" s="8">
        <v>1</v>
      </c>
      <c r="F130" s="8">
        <v>1</v>
      </c>
      <c r="G130">
        <f t="shared" si="3"/>
        <v>0</v>
      </c>
    </row>
    <row r="131" ht="14.75" spans="5:7">
      <c r="E131" s="9">
        <f>SUM(E2:E130)</f>
        <v>86.8</v>
      </c>
      <c r="F131" s="9">
        <f>SUM(F2:F130)</f>
        <v>83.4</v>
      </c>
      <c r="G131">
        <f>SUM(G2:G130)</f>
        <v>3.4</v>
      </c>
    </row>
    <row r="132" ht="15.75" spans="5:6">
      <c r="E132" s="10"/>
      <c r="F132" s="10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2015-06-05T18:17:00Z</dcterms:created>
  <cp:lastPrinted>2020-04-23T02:17:00Z</cp:lastPrinted>
  <dcterms:modified xsi:type="dcterms:W3CDTF">2022-06-01T03:23:22Z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3495A81569E048F3BD9BA9567DDB5010</vt:lpwstr>
  </property>
</Properties>
</file>