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60"/>
  </bookViews>
  <sheets>
    <sheet name="项目支出绩效自评表" sheetId="2" r:id="rId1"/>
  </sheets>
  <definedNames>
    <definedName name="_xlnm.Print_Area" localSheetId="0">项目支出绩效自评表!$A$1:$N$25</definedName>
  </definedNames>
  <calcPr calcId="144525"/>
</workbook>
</file>

<file path=xl/sharedStrings.xml><?xml version="1.0" encoding="utf-8"?>
<sst xmlns="http://schemas.openxmlformats.org/spreadsheetml/2006/main" count="92" uniqueCount="80">
  <si>
    <r>
      <rPr>
        <sz val="18"/>
        <color theme="1"/>
        <rFont val="方正小标宋简体"/>
        <charset val="134"/>
      </rPr>
      <t xml:space="preserve">项目支出绩效自评表
 </t>
    </r>
    <r>
      <rPr>
        <sz val="14"/>
        <color theme="1"/>
        <rFont val="仿宋_GB2312"/>
        <charset val="134"/>
      </rPr>
      <t xml:space="preserve">   （2021年度）</t>
    </r>
  </si>
  <si>
    <t>项目名称</t>
  </si>
  <si>
    <t>隧道施工过程中安全风险动态管理及施工人员智能化管理研究</t>
  </si>
  <si>
    <t>主管部门</t>
  </si>
  <si>
    <t>北京市市政工程研究院</t>
  </si>
  <si>
    <t>实施单位</t>
  </si>
  <si>
    <t>项目负责人</t>
  </si>
  <si>
    <t>孙景来</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</si>
  <si>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</si>
  <si>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</si>
  <si>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</si>
  <si>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</si>
  <si>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</si>
  <si>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</si>
  <si>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</si>
  <si>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</si>
  <si>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</si>
  <si>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</si>
  <si>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</si>
  <si>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</si>
  <si>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</si>
  <si>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</si>
  <si>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</si>
  <si>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</si>
  <si>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(1)研究目标:①建立参数化的模型构件库；②在BIM模型中嵌入施工信息管理和风险评价模型实现动态风险评价；③建立一套具有广泛适用性的智能化现场施工人员日常管理和应急管理系统。
(2)成果目标:①开发大数据多属性融合施工人员智能化管理系统一套、BIM模型构件库一个、动态风险评价模型一个；②录用或发表科技论文3篇，其中核心及核心以上期刊2篇；③申请专利4项，其中发明专利1项；④获得软件著作权1项；⑤工程验证不少于1个。</t>
  </si>
  <si>
    <t>已完成大数据多属性融合施工人员智能化管理系统一套、BIM模型构件库一个、动态风险评价模型一个；功能指标全部完成。发表论文2篇（SCI检索），录用论文2篇；申请发明专利3项，实用新型2项；获得软件著作权1项；完成工程验证2项。</t>
  </si>
  <si>
    <t>绩效指标</t>
  </si>
  <si>
    <t>一级指标</t>
  </si>
  <si>
    <t>二级指标</t>
  </si>
  <si>
    <t>三级指标</t>
  </si>
  <si>
    <t>年度
指标值</t>
  </si>
  <si>
    <t>实际完成值</t>
  </si>
  <si>
    <t>偏差原因分析及改进措施</t>
  </si>
  <si>
    <t>产出
指标</t>
  </si>
  <si>
    <t>数量指标</t>
  </si>
  <si>
    <t>论文专利数量</t>
  </si>
  <si>
    <t>录用或发表科技论文3篇，其中核心及核心以上期刊2篇；申请专利4项，其中发明专利1项。</t>
  </si>
  <si>
    <t>已完成发表论文4篇（其中SCI检索2篇），申报发明专利3项、实用新型专利2项</t>
  </si>
  <si>
    <t>工程应用数量</t>
  </si>
  <si>
    <t>实现工程应用1个</t>
  </si>
  <si>
    <t>以昆明绕城高速公路杨林隧道和北京通州运河核心区 V01地块项目基坑为工程背景，完成了本项目研究成果的工程应用</t>
  </si>
  <si>
    <t>质量指标</t>
  </si>
  <si>
    <t>研究质量内容</t>
  </si>
  <si>
    <r>
      <rPr>
        <sz val="9"/>
        <color theme="1"/>
        <rFont val="Segoe UI Symbol"/>
        <charset val="134"/>
      </rPr>
      <t>①</t>
    </r>
    <r>
      <rPr>
        <sz val="9"/>
        <color theme="1"/>
        <rFont val="仿宋_GB2312"/>
        <charset val="134"/>
      </rPr>
      <t xml:space="preserve">开发一套可以在隧道施工过程中应用的具有施工信息管理和风险评估功能的BIM模型，可以实现施工资料的实时管理和预测，并将风险等级进行直观的可视化展现，既可以保证施工过程中变形数据的可视化管理，又可以及时的对风险等级进行预测和评估，可以在施工过程中及时的发现风险，产生较大的社会效益和经济效益。
</t>
    </r>
    <r>
      <rPr>
        <sz val="9"/>
        <color theme="1"/>
        <rFont val="Segoe UI Symbol"/>
        <charset val="134"/>
      </rPr>
      <t>②</t>
    </r>
    <r>
      <rPr>
        <sz val="9"/>
        <color theme="1"/>
        <rFont val="仿宋_GB2312"/>
        <charset val="134"/>
      </rPr>
      <t>基于大数据多属性融合技术以及智能穿戴技术建立一个智能化的建筑施工现场人员管理系统，确保建筑施工人员生命财产安全，减少安全隐患。</t>
    </r>
  </si>
  <si>
    <t>已完成风险评价系统和大数据多属性融合施工人员智能化管理系统一套，功能指标全部完成：（1）实现施工现场人员考勤和实时定位管理功能，包括统计作业现场人数、出勤时长统计、人员位置分布、人员查询等；（2）实现施工现场人员信息的区域传输和远程传输功能，实现Wi Fi、ZigBee、蓝牙和4G移动网络接入和通信；（3）实现基于智能穿戴技术的建筑施工现场人员健康监测，实现体温和心率参数的实时监测。根据第三方测试报告，系统在恒温恒湿的测试条件下所有功能指标正常运行；（4）开发了隧道自动开发链接构件库和建立方法；（5）开发了基于BIM技术的隧道施工信息风险评价系统，可以对施工过程中的信息和施工风险进行预测，及时对施工过程中的风险进行预警和提示。</t>
  </si>
  <si>
    <t>时效指标</t>
  </si>
  <si>
    <t>研究完成时间</t>
  </si>
  <si>
    <t>①2021年上半年计划完成前期调研、构件库建立、系统设计，完成论文初步撰写工作，完成申请专利前期基础工作。
②2021年下半年完成BIM模型构建、建立套具有广泛适用性的智能化现场施工人员日常管理和应急管理系统。</t>
  </si>
  <si>
    <t>已于2021年12月31日前完成了所有研究任务</t>
  </si>
  <si>
    <t>成本指标</t>
  </si>
  <si>
    <t>成本控制指标</t>
  </si>
  <si>
    <t>成本控制在预算123.61万元范围内</t>
  </si>
  <si>
    <t>实际经费支出123.605万元</t>
  </si>
  <si>
    <t>效益
指标</t>
  </si>
  <si>
    <t>经济效益指标</t>
  </si>
  <si>
    <t>项目经济效益影响</t>
  </si>
  <si>
    <t>对隧道施工过程中实现施工过程信息的实时管理和风险预测，具有信息管理、安全管理和可视化功能，以便在施工过程中及时对风险进行评估和施工人员的实时管理，当出现异常情况时及时采取措施。</t>
  </si>
  <si>
    <t>对施工现场进行了信息管理和风险预测，通过系统使用，提高了现场施工人员的智能化管理水平和效率，降低工程项目的建设成本，促进项目提质增效，在保护施工现场人员生命财产安全方面起到了重要作用。</t>
  </si>
  <si>
    <t>风险评估的应用范围需进一步扩大</t>
  </si>
  <si>
    <t>社会效益指标</t>
  </si>
  <si>
    <t>项目社会效益影响</t>
  </si>
  <si>
    <t>研究成果可为新建隧道施工过程中降低事故发生概率，保证施工安全提供支持。</t>
  </si>
  <si>
    <t>实际使用中，可以实时监测施工人员的血压、心率、体温等生命体征及工作状态，保证施工人员良好的状态，同时兼顾识别施工现场位置和周围环境，保证施工人员安全的外部环境，避免因施工人员身体状况而引起的安全事件，进而降低现场人员生命安全事故的发生率。</t>
  </si>
  <si>
    <t>安全装备的便捷性有待提高</t>
  </si>
  <si>
    <t>生态效益指标</t>
  </si>
  <si>
    <t>指标1：</t>
  </si>
  <si>
    <t>不涉及</t>
  </si>
  <si>
    <t>可持续影响指标</t>
  </si>
  <si>
    <t>满意度指标</t>
  </si>
  <si>
    <t>服务对象满意度指标</t>
  </si>
  <si>
    <t>安全效益满意度</t>
  </si>
  <si>
    <t>现场应用后有助于改善安全状况</t>
  </si>
  <si>
    <t>在现场使用后，可以减少安全隐患，确保施工人员生命财产安全。</t>
  </si>
  <si>
    <t>需加强现场应用，并针对应用过程中发现的问题进一步进行改进</t>
  </si>
  <si>
    <t>应用单位总体满意度</t>
  </si>
  <si>
    <t>现场应用后基本满足业主单位的管理需求，总体满意度达到95%</t>
  </si>
  <si>
    <t>现场应用后业主满意度达到95%</t>
  </si>
  <si>
    <t>需加强应用单位使用前培训和交流</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</si>
  <si>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</si>
  <si>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5.对于不涉及的指标，不要删除，保留指标体系的完整性。
6.一个项目一张《项目支出绩效自评表》。</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</si>
</sst>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30">
    <font>
      <sz val="11"/>
      <color theme="1"/>
      <name val="宋体"/>
      <charset val="134"/>
      <scheme val="minor"/>
    </font>
    <font>
      <sz val="9"/>
      <color theme="1"/>
      <name val="宋体"/>
      <charset val="134"/>
      <scheme val="minor"/>
    </font>
    <font>
      <sz val="11"/>
      <name val="宋体"/>
      <charset val="134"/>
      <scheme val="minor"/>
    </font>
    <font>
      <sz val="18"/>
      <color theme="1"/>
      <name val="方正小标宋简体"/>
      <charset val="134"/>
    </font>
    <font>
      <sz val="18"/>
      <name val="方正小标宋简体"/>
      <charset val="134"/>
    </font>
    <font>
      <sz val="9"/>
      <color theme="1"/>
      <name val="仿宋_GB2312"/>
      <charset val="134"/>
    </font>
    <font>
      <sz val="9"/>
      <name val="仿宋_GB2312"/>
      <charset val="134"/>
    </font>
    <font>
      <sz val="9"/>
      <color rgb="FF000000"/>
      <name val="仿宋_GB2312"/>
      <charset val="134"/>
    </font>
    <font>
      <sz val="11"/>
      <color theme="0"/>
      <name val="宋体"/>
      <charset val="0"/>
      <scheme val="minor"/>
    </font>
    <font>
      <b/>
      <sz val="11"/>
      <color rgb="FFFA7D00"/>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sz val="11"/>
      <color rgb="FF3F3F7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8"/>
      <color theme="3"/>
      <name val="宋体"/>
      <charset val="134"/>
      <scheme val="minor"/>
    </font>
    <font>
      <sz val="11"/>
      <color rgb="FF9C65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006100"/>
      <name val="宋体"/>
      <charset val="0"/>
      <scheme val="minor"/>
    </font>
    <font>
      <sz val="12"/>
      <name val="宋体"/>
      <charset val="134"/>
    </font>
    <font>
      <sz val="14"/>
      <color theme="1"/>
      <name val="仿宋_GB2312"/>
      <charset val="134"/>
    </font>
    <font>
      <sz val="9"/>
      <color theme="1"/>
      <name val="Segoe UI Symbol"/>
      <charset val="134"/>
    </font>
  </fonts>
  <fills count="34">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rgb="FFA5A5A5"/>
        <bgColor indexed="64"/>
      </patternFill>
    </fill>
    <fill>
      <patternFill patternType="solid">
        <fgColor theme="7" tint="0.799981688894314"/>
        <bgColor indexed="64"/>
      </patternFill>
    </fill>
    <fill>
      <patternFill patternType="solid">
        <fgColor rgb="FFC6EFCE"/>
        <bgColor indexed="64"/>
      </patternFill>
    </fill>
    <fill>
      <patternFill patternType="solid">
        <fgColor theme="7"/>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5"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7" applyNumberFormat="0" applyFont="0" applyAlignment="0" applyProtection="0">
      <alignment vertical="center"/>
    </xf>
    <xf numFmtId="0" fontId="8" fillId="16" borderId="0" applyNumberFormat="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10" fillId="0" borderId="5" applyNumberFormat="0" applyFill="0" applyAlignment="0" applyProtection="0">
      <alignment vertical="center"/>
    </xf>
    <xf numFmtId="0" fontId="8" fillId="23" borderId="0" applyNumberFormat="0" applyBorder="0" applyAlignment="0" applyProtection="0">
      <alignment vertical="center"/>
    </xf>
    <xf numFmtId="0" fontId="14" fillId="0" borderId="9" applyNumberFormat="0" applyFill="0" applyAlignment="0" applyProtection="0">
      <alignment vertical="center"/>
    </xf>
    <xf numFmtId="0" fontId="8" fillId="12" borderId="0" applyNumberFormat="0" applyBorder="0" applyAlignment="0" applyProtection="0">
      <alignment vertical="center"/>
    </xf>
    <xf numFmtId="0" fontId="24" fillId="4" borderId="10" applyNumberFormat="0" applyAlignment="0" applyProtection="0">
      <alignment vertical="center"/>
    </xf>
    <xf numFmtId="0" fontId="9" fillId="4" borderId="4" applyNumberFormat="0" applyAlignment="0" applyProtection="0">
      <alignment vertical="center"/>
    </xf>
    <xf numFmtId="0" fontId="25" fillId="25" borderId="11" applyNumberFormat="0" applyAlignment="0" applyProtection="0">
      <alignment vertical="center"/>
    </xf>
    <xf numFmtId="0" fontId="11" fillId="20" borderId="0" applyNumberFormat="0" applyBorder="0" applyAlignment="0" applyProtection="0">
      <alignment vertical="center"/>
    </xf>
    <xf numFmtId="0" fontId="8" fillId="11" borderId="0" applyNumberFormat="0" applyBorder="0" applyAlignment="0" applyProtection="0">
      <alignment vertical="center"/>
    </xf>
    <xf numFmtId="0" fontId="13" fillId="0" borderId="6" applyNumberFormat="0" applyFill="0" applyAlignment="0" applyProtection="0">
      <alignment vertical="center"/>
    </xf>
    <xf numFmtId="0" fontId="19" fillId="0" borderId="8" applyNumberFormat="0" applyFill="0" applyAlignment="0" applyProtection="0">
      <alignment vertical="center"/>
    </xf>
    <xf numFmtId="0" fontId="26" fillId="27" borderId="0" applyNumberFormat="0" applyBorder="0" applyAlignment="0" applyProtection="0">
      <alignment vertical="center"/>
    </xf>
    <xf numFmtId="0" fontId="21" fillId="19" borderId="0" applyNumberFormat="0" applyBorder="0" applyAlignment="0" applyProtection="0">
      <alignment vertical="center"/>
    </xf>
    <xf numFmtId="0" fontId="11" fillId="22" borderId="0" applyNumberFormat="0" applyBorder="0" applyAlignment="0" applyProtection="0">
      <alignment vertical="center"/>
    </xf>
    <xf numFmtId="0" fontId="8" fillId="18" borderId="0" applyNumberFormat="0" applyBorder="0" applyAlignment="0" applyProtection="0">
      <alignment vertical="center"/>
    </xf>
    <xf numFmtId="0" fontId="11" fillId="30" borderId="0" applyNumberFormat="0" applyBorder="0" applyAlignment="0" applyProtection="0">
      <alignment vertical="center"/>
    </xf>
    <xf numFmtId="0" fontId="11" fillId="9" borderId="0" applyNumberFormat="0" applyBorder="0" applyAlignment="0" applyProtection="0">
      <alignment vertical="center"/>
    </xf>
    <xf numFmtId="0" fontId="11" fillId="15" borderId="0" applyNumberFormat="0" applyBorder="0" applyAlignment="0" applyProtection="0">
      <alignment vertical="center"/>
    </xf>
    <xf numFmtId="0" fontId="11" fillId="29"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11" fillId="26" borderId="0" applyNumberFormat="0" applyBorder="0" applyAlignment="0" applyProtection="0">
      <alignment vertical="center"/>
    </xf>
    <xf numFmtId="0" fontId="11" fillId="21" borderId="0" applyNumberFormat="0" applyBorder="0" applyAlignment="0" applyProtection="0">
      <alignment vertical="center"/>
    </xf>
    <xf numFmtId="0" fontId="8" fillId="17" borderId="0" applyNumberFormat="0" applyBorder="0" applyAlignment="0" applyProtection="0">
      <alignment vertical="center"/>
    </xf>
    <xf numFmtId="0" fontId="11" fillId="32" borderId="0" applyNumberFormat="0" applyBorder="0" applyAlignment="0" applyProtection="0">
      <alignment vertical="center"/>
    </xf>
    <xf numFmtId="0" fontId="8" fillId="8" borderId="0" applyNumberFormat="0" applyBorder="0" applyAlignment="0" applyProtection="0">
      <alignment vertical="center"/>
    </xf>
    <xf numFmtId="0" fontId="8" fillId="3" borderId="0" applyNumberFormat="0" applyBorder="0" applyAlignment="0" applyProtection="0">
      <alignment vertical="center"/>
    </xf>
    <xf numFmtId="0" fontId="11" fillId="31" borderId="0" applyNumberFormat="0" applyBorder="0" applyAlignment="0" applyProtection="0">
      <alignment vertical="center"/>
    </xf>
    <xf numFmtId="0" fontId="8" fillId="33" borderId="0" applyNumberFormat="0" applyBorder="0" applyAlignment="0" applyProtection="0">
      <alignment vertical="center"/>
    </xf>
    <xf numFmtId="0" fontId="27" fillId="0" borderId="0"/>
  </cellStyleXfs>
  <cellXfs count="35">
    <xf numFmtId="0" fontId="0" fillId="0" borderId="0" xfId="0">
      <alignment vertical="center"/>
    </xf>
    <xf numFmtId="0" fontId="1" fillId="0" borderId="0" xfId="0" applyFont="1">
      <alignment vertical="center"/>
    </xf>
    <xf numFmtId="0" fontId="2" fillId="2" borderId="0" xfId="0" applyFont="1" applyFill="1">
      <alignment vertical="center"/>
    </xf>
    <xf numFmtId="0" fontId="0" fillId="2" borderId="0" xfId="0" applyFill="1">
      <alignment vertical="center"/>
    </xf>
    <xf numFmtId="0" fontId="3" fillId="0" borderId="0" xfId="0" applyFont="1" applyAlignment="1">
      <alignment horizontal="center" vertical="center" wrapText="1"/>
    </xf>
    <xf numFmtId="0" fontId="4" fillId="2" borderId="0" xfId="0" applyFont="1" applyFill="1" applyAlignment="1">
      <alignment horizontal="center" vertical="center" wrapText="1"/>
    </xf>
    <xf numFmtId="0" fontId="0" fillId="0" borderId="0" xfId="0" applyFill="1">
      <alignment vertical="center"/>
    </xf>
    <xf numFmtId="0" fontId="2" fillId="0" borderId="0" xfId="0" applyFont="1" applyFill="1">
      <alignment vertical="center"/>
    </xf>
    <xf numFmtId="0" fontId="5"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5" fillId="0" borderId="1" xfId="0" applyNumberFormat="1" applyFont="1" applyFill="1" applyBorder="1" applyAlignment="1">
      <alignment horizontal="right" vertical="center" wrapText="1"/>
    </xf>
    <xf numFmtId="176" fontId="6" fillId="0" borderId="1" xfId="0" applyNumberFormat="1" applyFont="1" applyFill="1" applyBorder="1" applyAlignment="1">
      <alignment horizontal="right" vertical="center" wrapText="1"/>
    </xf>
    <xf numFmtId="176" fontId="5" fillId="0" borderId="1" xfId="0" applyNumberFormat="1" applyFont="1" applyBorder="1" applyAlignment="1">
      <alignment horizontal="right" vertical="center" wrapText="1"/>
    </xf>
    <xf numFmtId="0" fontId="5" fillId="0" borderId="1" xfId="0" applyFont="1" applyBorder="1" applyAlignment="1">
      <alignment horizontal="right" vertical="center" wrapText="1"/>
    </xf>
    <xf numFmtId="0" fontId="6" fillId="0" borderId="1" xfId="0" applyFont="1" applyFill="1" applyBorder="1" applyAlignment="1">
      <alignment horizontal="righ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wrapText="1"/>
    </xf>
    <xf numFmtId="0" fontId="7"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0" fillId="0" borderId="0" xfId="0" applyAlignment="1">
      <alignment horizontal="left" vertical="center" wrapText="1"/>
    </xf>
    <xf numFmtId="0" fontId="2" fillId="2" borderId="0" xfId="0" applyFont="1" applyFill="1" applyAlignment="1">
      <alignment horizontal="left" vertical="center" wrapText="1"/>
    </xf>
    <xf numFmtId="0" fontId="3" fillId="2" borderId="0" xfId="0" applyFont="1" applyFill="1" applyAlignment="1">
      <alignment horizontal="center" vertical="center" wrapText="1"/>
    </xf>
    <xf numFmtId="0" fontId="5" fillId="0" borderId="1"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lignment vertical="center"/>
    </xf>
    <xf numFmtId="0" fontId="0" fillId="2" borderId="0" xfId="0" applyFill="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Normal="100" topLeftCell="A19" workbookViewId="0">
      <selection activeCell="M24" sqref="M16:N24"/>
    </sheetView>
  </sheetViews>
  <sheetFormatPr defaultColWidth="9" defaultRowHeight="14.4"/>
  <cols>
    <col min="1" max="1" width="4.62962962962963" customWidth="1"/>
    <col min="2" max="2" width="9" customWidth="1"/>
    <col min="3" max="3" width="14.25" customWidth="1"/>
    <col min="4" max="4" width="16.3796296296296" customWidth="1"/>
    <col min="5" max="5" width="17.2222222222222" customWidth="1"/>
    <col min="6" max="6" width="5.12962962962963" customWidth="1"/>
    <col min="7" max="7" width="41.6666666666667" customWidth="1"/>
    <col min="8" max="8" width="44" style="2" customWidth="1"/>
    <col min="9" max="9" width="3.87962962962963" style="3" customWidth="1"/>
    <col min="10" max="12" width="3.5" style="3" customWidth="1"/>
    <col min="13" max="13" width="4.25" style="3" customWidth="1"/>
    <col min="14" max="14" width="10.5" style="3" customWidth="1"/>
  </cols>
  <sheetData>
    <row r="1" ht="22.2" spans="1:14">
      <c r="A1" s="4" t="s">
        <v>0</v>
      </c>
      <c r="B1" s="4"/>
      <c r="C1" s="4"/>
      <c r="D1" s="4"/>
      <c r="E1" s="4"/>
      <c r="F1" s="4"/>
      <c r="G1" s="4"/>
      <c r="H1" s="5"/>
      <c r="I1" s="28"/>
      <c r="J1" s="28"/>
      <c r="K1" s="28"/>
      <c r="L1" s="28"/>
      <c r="M1" s="28"/>
      <c r="N1" s="28"/>
    </row>
    <row r="2" spans="3:14">
      <c r="C2" s="6"/>
      <c r="D2" s="6"/>
      <c r="E2" s="6"/>
      <c r="F2" s="6"/>
      <c r="G2" s="6"/>
      <c r="H2" s="7"/>
      <c r="I2" s="6"/>
      <c r="J2" s="6"/>
      <c r="K2" s="6"/>
      <c r="L2" s="6"/>
      <c r="M2" s="6"/>
      <c r="N2" s="6"/>
    </row>
    <row r="3" s="1" customFormat="1" ht="10.8" spans="1:14">
      <c r="A3" s="8" t="s">
        <v>1</v>
      </c>
      <c r="B3" s="8"/>
      <c r="C3" s="9" t="s">
        <v>2</v>
      </c>
      <c r="D3" s="9"/>
      <c r="E3" s="9"/>
      <c r="F3" s="9"/>
      <c r="G3" s="9"/>
      <c r="H3" s="10"/>
      <c r="I3" s="9"/>
      <c r="J3" s="9"/>
      <c r="K3" s="9"/>
      <c r="L3" s="9"/>
      <c r="M3" s="9"/>
      <c r="N3" s="9"/>
    </row>
    <row r="4" s="1" customFormat="1" ht="10.8" spans="1:14">
      <c r="A4" s="8" t="s">
        <v>3</v>
      </c>
      <c r="B4" s="8"/>
      <c r="C4" s="11" t="s">
        <v>4</v>
      </c>
      <c r="D4" s="11"/>
      <c r="E4" s="11"/>
      <c r="F4" s="11"/>
      <c r="G4" s="11"/>
      <c r="H4" s="12" t="s">
        <v>5</v>
      </c>
      <c r="I4" s="11"/>
      <c r="J4" s="11" t="s">
        <v>4</v>
      </c>
      <c r="K4" s="11"/>
      <c r="L4" s="11"/>
      <c r="M4" s="11"/>
      <c r="N4" s="11"/>
    </row>
    <row r="5" s="1" customFormat="1" ht="10.8" spans="1:14">
      <c r="A5" s="8" t="s">
        <v>6</v>
      </c>
      <c r="B5" s="8"/>
      <c r="C5" s="11" t="s">
        <v>7</v>
      </c>
      <c r="D5" s="11"/>
      <c r="E5" s="11"/>
      <c r="F5" s="11"/>
      <c r="G5" s="11"/>
      <c r="H5" s="12" t="s">
        <v>8</v>
      </c>
      <c r="I5" s="11"/>
      <c r="J5" s="11">
        <v>13810648881</v>
      </c>
      <c r="K5" s="11"/>
      <c r="L5" s="11"/>
      <c r="M5" s="11"/>
      <c r="N5" s="11"/>
    </row>
    <row r="6" s="1" customFormat="1" ht="10.8" spans="1:14">
      <c r="A6" s="8" t="s">
        <v>9</v>
      </c>
      <c r="B6" s="8"/>
      <c r="C6" s="11"/>
      <c r="D6" s="11"/>
      <c r="E6" s="11" t="s">
        <v>10</v>
      </c>
      <c r="F6" s="11" t="s">
        <v>11</v>
      </c>
      <c r="G6" s="11"/>
      <c r="H6" s="12" t="s">
        <v>12</v>
      </c>
      <c r="I6" s="11"/>
      <c r="J6" s="11" t="s">
        <v>13</v>
      </c>
      <c r="K6" s="11"/>
      <c r="L6" s="11" t="s">
        <v>14</v>
      </c>
      <c r="M6" s="11"/>
      <c r="N6" s="11" t="s">
        <v>15</v>
      </c>
    </row>
    <row r="7" s="1" customFormat="1" ht="10.8" spans="1:14">
      <c r="A7" s="8"/>
      <c r="B7" s="8"/>
      <c r="C7" s="13" t="s">
        <v>16</v>
      </c>
      <c r="D7" s="13"/>
      <c r="E7" s="14">
        <f>E8+E9+E10</f>
        <v>123.61</v>
      </c>
      <c r="F7" s="14">
        <v>123.61</v>
      </c>
      <c r="G7" s="14"/>
      <c r="H7" s="15">
        <v>123.61</v>
      </c>
      <c r="I7" s="14"/>
      <c r="J7" s="11">
        <v>10</v>
      </c>
      <c r="K7" s="11"/>
      <c r="L7" s="11">
        <f>IF(H7/F7&gt;0,H7/F7,0)</f>
        <v>1</v>
      </c>
      <c r="M7" s="11"/>
      <c r="N7" s="11">
        <f>J7*L7</f>
        <v>10</v>
      </c>
    </row>
    <row r="8" s="1" customFormat="1" ht="10.8" spans="1:14">
      <c r="A8" s="8"/>
      <c r="B8" s="8"/>
      <c r="C8" s="11" t="s">
        <v>17</v>
      </c>
      <c r="D8" s="11"/>
      <c r="E8" s="14">
        <v>123.61</v>
      </c>
      <c r="F8" s="14">
        <v>123.61</v>
      </c>
      <c r="G8" s="14"/>
      <c r="H8" s="15">
        <v>123.61</v>
      </c>
      <c r="I8" s="14"/>
      <c r="J8" s="11" t="s">
        <v>18</v>
      </c>
      <c r="K8" s="11"/>
      <c r="L8" s="11">
        <f>H8/F8</f>
        <v>1</v>
      </c>
      <c r="M8" s="11"/>
      <c r="N8" s="11" t="s">
        <v>18</v>
      </c>
    </row>
    <row r="9" s="1" customFormat="1" ht="10.8" spans="1:14">
      <c r="A9" s="8"/>
      <c r="B9" s="8"/>
      <c r="C9" s="8" t="s">
        <v>19</v>
      </c>
      <c r="D9" s="8"/>
      <c r="E9" s="16"/>
      <c r="F9" s="16"/>
      <c r="G9" s="16"/>
      <c r="H9" s="15"/>
      <c r="I9" s="14"/>
      <c r="J9" s="11" t="s">
        <v>18</v>
      </c>
      <c r="K9" s="11"/>
      <c r="L9" s="11" t="e">
        <f>H9/F9</f>
        <v>#DIV/0!</v>
      </c>
      <c r="M9" s="11"/>
      <c r="N9" s="11" t="s">
        <v>18</v>
      </c>
    </row>
    <row r="10" s="1" customFormat="1" ht="10.8" spans="1:14">
      <c r="A10" s="8"/>
      <c r="B10" s="8"/>
      <c r="C10" s="8" t="s">
        <v>20</v>
      </c>
      <c r="D10" s="8"/>
      <c r="E10" s="17"/>
      <c r="F10" s="17"/>
      <c r="G10" s="17"/>
      <c r="H10" s="18"/>
      <c r="I10" s="29"/>
      <c r="J10" s="11" t="s">
        <v>18</v>
      </c>
      <c r="K10" s="11"/>
      <c r="L10" s="11" t="e">
        <f>H10/F10</f>
        <v>#DIV/0!</v>
      </c>
      <c r="M10" s="11"/>
      <c r="N10" s="11" t="s">
        <v>18</v>
      </c>
    </row>
    <row r="11" s="1" customFormat="1" ht="10.8" spans="1:14">
      <c r="A11" s="8" t="s">
        <v>21</v>
      </c>
      <c r="B11" s="8" t="s">
        <v>22</v>
      </c>
      <c r="C11" s="8"/>
      <c r="D11" s="8"/>
      <c r="E11" s="8"/>
      <c r="F11" s="8"/>
      <c r="G11" s="8"/>
      <c r="H11" s="12" t="s">
        <v>23</v>
      </c>
      <c r="I11" s="11"/>
      <c r="J11" s="11"/>
      <c r="K11" s="11"/>
      <c r="L11" s="11"/>
      <c r="M11" s="11"/>
      <c r="N11" s="11"/>
    </row>
    <row r="12" s="1" customFormat="1" ht="52" customHeight="1" spans="1:14">
      <c r="A12" s="8"/>
      <c r="B12" s="19" t="s">
        <v>24</v>
      </c>
      <c r="C12" s="19"/>
      <c r="D12" s="19"/>
      <c r="E12" s="19"/>
      <c r="F12" s="19"/>
      <c r="G12" s="19"/>
      <c r="H12" s="12" t="s">
        <v>25</v>
      </c>
      <c r="I12" s="12"/>
      <c r="J12" s="12"/>
      <c r="K12" s="12"/>
      <c r="L12" s="12"/>
      <c r="M12" s="12"/>
      <c r="N12" s="12"/>
    </row>
    <row r="13" s="1" customFormat="1" ht="21.6" spans="1:14">
      <c r="A13" s="20" t="s">
        <v>26</v>
      </c>
      <c r="B13" s="8" t="s">
        <v>27</v>
      </c>
      <c r="C13" s="8" t="s">
        <v>28</v>
      </c>
      <c r="D13" s="8" t="s">
        <v>29</v>
      </c>
      <c r="E13" s="8"/>
      <c r="F13" s="8"/>
      <c r="G13" s="8" t="s">
        <v>30</v>
      </c>
      <c r="H13" s="12" t="s">
        <v>31</v>
      </c>
      <c r="I13" s="11" t="s">
        <v>13</v>
      </c>
      <c r="J13" s="11"/>
      <c r="K13" s="11" t="s">
        <v>15</v>
      </c>
      <c r="L13" s="11"/>
      <c r="M13" s="11" t="s">
        <v>32</v>
      </c>
      <c r="N13" s="11"/>
    </row>
    <row r="14" s="1" customFormat="1" ht="21.6" spans="1:14">
      <c r="A14" s="20"/>
      <c r="B14" s="8" t="s">
        <v>33</v>
      </c>
      <c r="C14" s="8" t="s">
        <v>34</v>
      </c>
      <c r="D14" s="21" t="s">
        <v>35</v>
      </c>
      <c r="E14" s="21"/>
      <c r="F14" s="21"/>
      <c r="G14" s="19" t="s">
        <v>36</v>
      </c>
      <c r="H14" s="12" t="s">
        <v>37</v>
      </c>
      <c r="I14" s="11">
        <v>10</v>
      </c>
      <c r="J14" s="11"/>
      <c r="K14" s="11">
        <v>10</v>
      </c>
      <c r="L14" s="11"/>
      <c r="M14" s="11"/>
      <c r="N14" s="11"/>
    </row>
    <row r="15" s="1" customFormat="1" ht="32.4" spans="1:14">
      <c r="A15" s="20"/>
      <c r="B15" s="8"/>
      <c r="C15" s="8"/>
      <c r="D15" s="21" t="s">
        <v>38</v>
      </c>
      <c r="E15" s="21"/>
      <c r="F15" s="21"/>
      <c r="G15" s="19" t="s">
        <v>39</v>
      </c>
      <c r="H15" s="12" t="s">
        <v>40</v>
      </c>
      <c r="I15" s="11">
        <v>10</v>
      </c>
      <c r="J15" s="11"/>
      <c r="K15" s="11">
        <v>10</v>
      </c>
      <c r="L15" s="11"/>
      <c r="M15" s="11"/>
      <c r="N15" s="11"/>
    </row>
    <row r="16" s="1" customFormat="1" ht="140.4" spans="1:14">
      <c r="A16" s="20"/>
      <c r="B16" s="8"/>
      <c r="C16" s="8" t="s">
        <v>41</v>
      </c>
      <c r="D16" s="21" t="s">
        <v>42</v>
      </c>
      <c r="E16" s="21"/>
      <c r="F16" s="21"/>
      <c r="G16" s="19" t="s">
        <v>43</v>
      </c>
      <c r="H16" s="12" t="s">
        <v>44</v>
      </c>
      <c r="I16" s="11">
        <v>10</v>
      </c>
      <c r="J16" s="11"/>
      <c r="K16" s="11">
        <v>10</v>
      </c>
      <c r="L16" s="11"/>
      <c r="M16" s="30"/>
      <c r="N16" s="30"/>
    </row>
    <row r="17" s="1" customFormat="1" ht="64.8" spans="1:14">
      <c r="A17" s="20"/>
      <c r="B17" s="8"/>
      <c r="C17" s="8" t="s">
        <v>45</v>
      </c>
      <c r="D17" s="21" t="s">
        <v>46</v>
      </c>
      <c r="E17" s="21"/>
      <c r="F17" s="21"/>
      <c r="G17" s="19" t="s">
        <v>47</v>
      </c>
      <c r="H17" s="12" t="s">
        <v>48</v>
      </c>
      <c r="I17" s="11">
        <v>10</v>
      </c>
      <c r="J17" s="11"/>
      <c r="K17" s="11">
        <v>10</v>
      </c>
      <c r="L17" s="11"/>
      <c r="M17" s="30"/>
      <c r="N17" s="30"/>
    </row>
    <row r="18" s="1" customFormat="1" ht="10.8" spans="1:14">
      <c r="A18" s="20"/>
      <c r="B18" s="8"/>
      <c r="C18" s="8" t="s">
        <v>49</v>
      </c>
      <c r="D18" s="21" t="s">
        <v>50</v>
      </c>
      <c r="E18" s="21"/>
      <c r="F18" s="21"/>
      <c r="G18" s="19" t="s">
        <v>51</v>
      </c>
      <c r="H18" s="12" t="s">
        <v>52</v>
      </c>
      <c r="I18" s="11">
        <v>10</v>
      </c>
      <c r="J18" s="11"/>
      <c r="K18" s="11">
        <v>10</v>
      </c>
      <c r="L18" s="11"/>
      <c r="M18" s="30"/>
      <c r="N18" s="30"/>
    </row>
    <row r="19" s="1" customFormat="1" ht="43.2" spans="1:14">
      <c r="A19" s="20"/>
      <c r="B19" s="8" t="s">
        <v>53</v>
      </c>
      <c r="C19" s="8" t="s">
        <v>54</v>
      </c>
      <c r="D19" s="21" t="s">
        <v>55</v>
      </c>
      <c r="E19" s="21"/>
      <c r="F19" s="21"/>
      <c r="G19" s="19" t="s">
        <v>56</v>
      </c>
      <c r="H19" s="12" t="s">
        <v>57</v>
      </c>
      <c r="I19" s="11">
        <v>15</v>
      </c>
      <c r="J19" s="11"/>
      <c r="K19" s="11">
        <v>12</v>
      </c>
      <c r="L19" s="11"/>
      <c r="M19" s="31" t="s">
        <v>58</v>
      </c>
      <c r="N19" s="31"/>
    </row>
    <row r="20" s="1" customFormat="1" ht="54" spans="1:14">
      <c r="A20" s="20"/>
      <c r="B20" s="8"/>
      <c r="C20" s="8" t="s">
        <v>59</v>
      </c>
      <c r="D20" s="21" t="s">
        <v>60</v>
      </c>
      <c r="E20" s="21"/>
      <c r="F20" s="21"/>
      <c r="G20" s="19" t="s">
        <v>61</v>
      </c>
      <c r="H20" s="12" t="s">
        <v>62</v>
      </c>
      <c r="I20" s="11">
        <v>15</v>
      </c>
      <c r="J20" s="11"/>
      <c r="K20" s="11">
        <v>13</v>
      </c>
      <c r="L20" s="11"/>
      <c r="M20" s="31" t="s">
        <v>63</v>
      </c>
      <c r="N20" s="31"/>
    </row>
    <row r="21" s="1" customFormat="1" ht="10.8" spans="1:14">
      <c r="A21" s="20"/>
      <c r="B21" s="8"/>
      <c r="C21" s="8" t="s">
        <v>64</v>
      </c>
      <c r="D21" s="21" t="s">
        <v>65</v>
      </c>
      <c r="E21" s="21"/>
      <c r="F21" s="21"/>
      <c r="G21" s="19" t="s">
        <v>66</v>
      </c>
      <c r="H21" s="12"/>
      <c r="I21" s="11"/>
      <c r="J21" s="11"/>
      <c r="K21" s="11"/>
      <c r="L21" s="11"/>
      <c r="M21" s="30" t="s">
        <v>66</v>
      </c>
      <c r="N21" s="30"/>
    </row>
    <row r="22" s="1" customFormat="1" ht="10.8" spans="1:14">
      <c r="A22" s="20"/>
      <c r="B22" s="8"/>
      <c r="C22" s="8" t="s">
        <v>67</v>
      </c>
      <c r="D22" s="21" t="s">
        <v>65</v>
      </c>
      <c r="E22" s="21"/>
      <c r="F22" s="21"/>
      <c r="G22" s="19" t="s">
        <v>66</v>
      </c>
      <c r="H22" s="12"/>
      <c r="I22" s="11"/>
      <c r="J22" s="11"/>
      <c r="K22" s="11"/>
      <c r="L22" s="11"/>
      <c r="M22" s="30" t="s">
        <v>66</v>
      </c>
      <c r="N22" s="30"/>
    </row>
    <row r="23" s="1" customFormat="1" ht="51" customHeight="1" spans="1:14">
      <c r="A23" s="20"/>
      <c r="B23" s="22" t="s">
        <v>68</v>
      </c>
      <c r="C23" s="22" t="s">
        <v>69</v>
      </c>
      <c r="D23" s="21" t="s">
        <v>70</v>
      </c>
      <c r="E23" s="21"/>
      <c r="F23" s="21"/>
      <c r="G23" s="19" t="s">
        <v>71</v>
      </c>
      <c r="H23" s="12" t="s">
        <v>72</v>
      </c>
      <c r="I23" s="11">
        <v>5</v>
      </c>
      <c r="J23" s="11"/>
      <c r="K23" s="11">
        <v>3</v>
      </c>
      <c r="L23" s="11"/>
      <c r="M23" s="31" t="s">
        <v>73</v>
      </c>
      <c r="N23" s="31"/>
    </row>
    <row r="24" s="1" customFormat="1" ht="21.6" spans="1:14">
      <c r="A24" s="20"/>
      <c r="B24" s="23"/>
      <c r="C24" s="23"/>
      <c r="D24" s="21" t="s">
        <v>74</v>
      </c>
      <c r="E24" s="21"/>
      <c r="F24" s="21"/>
      <c r="G24" s="19" t="s">
        <v>75</v>
      </c>
      <c r="H24" s="12" t="s">
        <v>76</v>
      </c>
      <c r="I24" s="11">
        <v>5</v>
      </c>
      <c r="J24" s="11"/>
      <c r="K24" s="11">
        <v>3</v>
      </c>
      <c r="L24" s="11"/>
      <c r="M24" s="31" t="s">
        <v>77</v>
      </c>
      <c r="N24" s="31"/>
    </row>
    <row r="25" s="1" customFormat="1" ht="10.8" spans="1:14">
      <c r="A25" s="24" t="s">
        <v>78</v>
      </c>
      <c r="B25" s="24"/>
      <c r="C25" s="24"/>
      <c r="D25" s="24"/>
      <c r="E25" s="24"/>
      <c r="F25" s="24"/>
      <c r="G25" s="24"/>
      <c r="H25" s="25"/>
      <c r="I25" s="32">
        <f>SUM(I14:J24,J7)</f>
        <v>100</v>
      </c>
      <c r="J25" s="32"/>
      <c r="K25" s="32">
        <f>SUM(K14:L24,N7)</f>
        <v>91</v>
      </c>
      <c r="L25" s="32"/>
      <c r="M25" s="33"/>
      <c r="N25" s="33"/>
    </row>
    <row r="27" spans="1:14">
      <c r="A27" s="26" t="s">
        <v>79</v>
      </c>
      <c r="B27" s="26"/>
      <c r="C27" s="26"/>
      <c r="D27" s="26"/>
      <c r="E27" s="26"/>
      <c r="F27" s="26"/>
      <c r="G27" s="26"/>
      <c r="H27" s="27"/>
      <c r="I27" s="34"/>
      <c r="J27" s="34"/>
      <c r="K27" s="34"/>
      <c r="L27" s="34"/>
      <c r="M27" s="34"/>
      <c r="N27" s="34"/>
    </row>
  </sheetData>
  <mergeCells count="101">
    <mergeCell ref="A1:N1"/>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7:N27"/>
    <mergeCell ref="A11:A12"/>
    <mergeCell ref="A13:A24"/>
    <mergeCell ref="B14:B18"/>
    <mergeCell ref="B19:B22"/>
    <mergeCell ref="B23:B24"/>
    <mergeCell ref="C14:C15"/>
    <mergeCell ref="C23:C24"/>
    <mergeCell ref="A6:B10"/>
  </mergeCells>
  <printOptions horizontalCentered="1" verticalCentered="1"/>
  <pageMargins left="0" right="0" top="0" bottom="0" header="0" footer="0"/>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王娟</dc:creator>
  <cp:lastModifiedBy>随遇♛侕安</cp:lastModifiedBy>
  <dcterms:created xsi:type="dcterms:W3CDTF">2022-03-16T01:44:00Z</dcterms:created>
  <dcterms:modified xsi:type="dcterms:W3CDTF">2022-05-12T04:00:12Z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3D83E530A1E341879C6419810ACE547E</vt:lpwstr>
  </property>
  <property fmtid="{D5CDD505-2E9C-101B-9397-08002B2CF9AE}" pid="4" name="commondata">
    <vt:lpwstr>eyJoZGlkIjoiZDA2NzQzZDAyYmEyNTJmNzhiZDJmOWRiZDg2N2VlNDkifQ==</vt:lpwstr>
  </property>
</Properties>
</file>