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1925" firstSheet="1" activeTab="1"/>
  </bookViews>
  <sheets>
    <sheet name="Sheet1" sheetId="1" state="hidden" r:id="rId1"/>
    <sheet name="2023年社科院部门整体绩效评分表" sheetId="3" r:id="rId2"/>
  </sheets>
  <externalReferences>
    <externalReference r:id="rId3"/>
    <externalReference r:id="rId4"/>
  </externalReferences>
  <definedNames>
    <definedName name="_xlnm.Print_Area" localSheetId="1">'2023年社科院部门整体绩效评分表'!$A$1:$I$39</definedName>
    <definedName name="_xlnm.Print_Titles" localSheetId="1">'2023年社科院部门整体绩效评分表'!$1:$1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apple</author>
  </authors>
  <commentList>
    <comment ref="D10" authorId="0">
      <text>
        <r>
          <rPr>
            <sz val="9"/>
            <rFont val="宋体"/>
            <scheme val="minor"/>
            <charset val="0"/>
          </rPr>
          <t xml:space="preserve">主要从资金的角度、从预算编制的角度
</t>
        </r>
      </text>
    </comment>
  </commentList>
</comments>
</file>

<file path=xl/sharedStrings.xml><?xml version="1.0" encoding="utf-8"?>
<sst xmlns="http://schemas.openxmlformats.org/spreadsheetml/2006/main" count="253" uniqueCount="216">
  <si>
    <t>北京市社会科学院部门预算整体支出绩效评价指标表</t>
  </si>
  <si>
    <t>单位职责</t>
  </si>
  <si>
    <t>中长期目标</t>
  </si>
  <si>
    <t>本年度目标</t>
  </si>
  <si>
    <t>一级指标</t>
  </si>
  <si>
    <t>权重</t>
  </si>
  <si>
    <t>二级指标</t>
  </si>
  <si>
    <t>三级指标</t>
  </si>
  <si>
    <t>指标值</t>
  </si>
  <si>
    <t>指标解释</t>
  </si>
  <si>
    <t>完成情况</t>
  </si>
  <si>
    <t>专家打分</t>
  </si>
  <si>
    <t>专家意见</t>
  </si>
  <si>
    <t>部门决策</t>
  </si>
  <si>
    <t>目标设定（6分）</t>
  </si>
  <si>
    <t>目标依据充分性
（2分）</t>
  </si>
  <si>
    <t>设立整体绩效目标的依据是否充分，内容是否合法、合规：
①是否依据国家法律法规、市级经济和社会发展总体规划；
②是否符合本部门“三定”方案确定的职责；
③是否符合本部门制定的中长期规划。</t>
  </si>
  <si>
    <t>绩效目标合理性
（2分）</t>
  </si>
  <si>
    <t>设立的整体绩效目标是否符合客观实际：
①是否与本部门的规划及年度任务或计划相匹配；
②是否符合客观实际，是否可实现、可完成。</t>
  </si>
  <si>
    <t>绩效指标明确性
（2分）</t>
  </si>
  <si>
    <t>依据整体绩效目标所设定的绩效指标是否清晰、细化、可衡量：
①是否将部门整体的绩效目标细化分解为明确的绩效指标；
②设定的绩效指标是否清晰、可衡量。</t>
  </si>
  <si>
    <t>决策过程（3分）</t>
  </si>
  <si>
    <t>决策依据的充分性
（1分）</t>
  </si>
  <si>
    <t>决策依据是否充分：
①部门决策是否与政府工作规划、单位工作任务和发展规划相匹配；
②部门决策是否科学合理，项目遴选是否符合北京发展需求；
③部门决策过程是否规范，是否有科学技术委员会、院务会、院长办公会、党委会会议纪要，是否有外部专家咨询等。</t>
  </si>
  <si>
    <t>决策程序的规范性
（2分）</t>
  </si>
  <si>
    <t>决策程序是否明确、合理、合规：
①部门内部是否设置了合理的决策权限，“三重一大”事项是否实行集体研究、民主科学决策；
②部门决策责任是否明确，是否在职责权限内依法决策，是否对决策风险进行了充分的预测和防范准备；
③部门预算编制、决算、大额资金、绩效管理决策流程的明确性、规范性。                                                   ④决策风险是否得到有效控制。</t>
  </si>
  <si>
    <t>资金分配（6分）</t>
  </si>
  <si>
    <t>分配依据
（2分）</t>
  </si>
  <si>
    <t>考核部门预算编制、资金分配依据是否充分：
①资金分配的政策依据、测算依据、定额标准的明确性；
②资金分配结构或分配方式的合理性。</t>
  </si>
  <si>
    <t>分配结果
（2分）</t>
  </si>
  <si>
    <t>资金是否按照政策、相关标准进行了科学合理的分配：
①资金分配是否与部门整体绩效目标相匹配，是否能够为部门履职和完成绩效目标提供资金保障。
②资金分配结果是否符合部门的实际情况，是否体现了重要性原则。</t>
  </si>
  <si>
    <t>重点支出保障率
（2分）</t>
  </si>
  <si>
    <t>对履行主要职责或完成重点任务的保障程度：
重点支出保障率=（重点项目支出/项目总支出）×100%
重点项目支出：年度预算安排的重点项目支出（按支出功能分类）
项目总支出：年度预算安排的项目支出总额（年初+年中调整+动用结余）</t>
  </si>
  <si>
    <t>部门管理</t>
  </si>
  <si>
    <t>预算执行（10分）</t>
  </si>
  <si>
    <t>支出预算执行率
（3分）</t>
  </si>
  <si>
    <t>反映和考核预算支出完成情况及调整程度：
支出预算完成率=（支出预算执行数/支出预算下达数）×100%。
支出预算执行数：本年度实际完成的预算支出数。
支出预算下达数：财政部门批复下达的本年度预算支出数（年初预算+追加指标-追减指标）+动用结余数。</t>
  </si>
  <si>
    <t>支出预算执行数151,116,330.50；支出预算下达数206,337,190.74</t>
  </si>
  <si>
    <t>支出进度
（3分）</t>
  </si>
  <si>
    <t>考核实际支出进度是否达到财政支出进度要求，用以反映和考核预算执行的及时性和均衡程度。（统计口径：12月末支出进度不含年底财政收回部分）</t>
  </si>
  <si>
    <t>公用经费控制率
（2分）</t>
  </si>
  <si>
    <t>反映和考核部门对机构运转成本的实际控制程度：
公用经费控制率=（本年公用经费实际支出数/公用经费预算下达数）×100%
公用经费预算下达数：财政部门批复下达的本年度公用经费预算支出数（年初预算+追加调整）</t>
  </si>
  <si>
    <t>实际支出数8536995.21，预算下达数</t>
  </si>
  <si>
    <t>“三公经费”控制率
（2分）</t>
  </si>
  <si>
    <t>部门（单位）本年度“三公经费”实际支出数与预算安排数的比率，用以反映和考核部门（单位）对“三公经费”的实际控制程度。
“三公经费”控制率=（“三公经费”实际支出数/“三公经费”预算安排数） ×100%。
“三公经费”预算下达数：财政部门批复下达的本年度“三公经费”预算数（年初预算+追加调整）</t>
  </si>
  <si>
    <t>综合管理（30分）</t>
  </si>
  <si>
    <t>内控制度的健全性及有效性
（6分）</t>
  </si>
  <si>
    <t>为保证经济活动合法合规、资产安全和使用有效、财务信息真实完整而建立的内部控制体系是否健全完整、执行是否有效，用以反映和考核部门内部控制体系是否能够有效防范舞弊和预防腐败、提高公共服务的效率和效果，以及对部门履职所起到的保障作用：
①预算业务控制：单位是否建立健全预算编制、审批、执行、决算与评价等预算内部管理制度，预算管理是否有效；
②收支业务控制：单位是否建立健全收入、支出内部管理制度并有效执行；
③政府采购业务控制：单位是否建立健全政府采购预算与计划管理、政府采购活动管理、验收管理等政府采购内部管理制度，执行是否到位；
④资产控制：单位是否建立健全资产内部管理制度并有效执行，是否能够保持资产安全完整、使用处置是否规范；
⑤建设项目控制：单位是否建立健全建设项目内部管理制度，包括与建设项目相关的议事决策机制、审核机制等，实施过程中是否严格执行；
⑥合同控制：单位是否建立健全合同内部管理制度并严格执行。</t>
  </si>
  <si>
    <t>内部管理制度健全及有效性（4分）</t>
  </si>
  <si>
    <t>①单位是否建立健全内部管理制度；                          ②内部管理制度是否根据内部控制手册进行修订；               ③内部管理制度是否定期修订。</t>
  </si>
  <si>
    <t>资金使用合规性和安全性
（3分）</t>
  </si>
  <si>
    <t>反映考核部门预算资金的规范运行和安全运行情况：
①部门（单位）使用预算资金是否符合相关的预算财务管理制度的规定，是否符合相关规定的开支范围；
②资金使用是否存在截留、挤占、挪用情况；
③部门的重大项目开支是否经过评估论证；
④资金支出是否符合部门预算批复的用途和相关规定的开支范围，预算调整是否履行相应的审批手续。</t>
  </si>
  <si>
    <t>财政财务管理的规范性（2分）</t>
  </si>
  <si>
    <t>部门财政财务管理是否规范,是否能够有效保证部门预算资金的安全运行，能否为提高财政资金使用效益提供有效保障：
①财政预算、财务决算等管理活动是否规范；
②资金的拨付和使用是否有比较完整的审批程序和手续；资金使用是否符合政府采购的程序和流程；资金使用是否符合公务卡结算相关制度和规定；
③财务核算符合国家财经法规和财务管理制度及专项资金管理有关规定；
④部门基础数据信息和会计信息资料的真实性、完整性、准确性，能否对预算管理工作起到很好的支撑作用。</t>
  </si>
  <si>
    <t>预决算信息及“三公”经费的公开性
（2分）</t>
  </si>
  <si>
    <t>是否按照政府信息公开有关规定及时公开了全部预决算信息及“三公”经费情况，具体包括：
①部门预算情况：《部门预算编制说明》、《部门预算收支预算总表》、《部门预算财政拨款支出预算表》、《部门预算明细预算表》、《部门预算“三公”经费预算安排情况表》、《“三公”经费财政拨款预算安排情况说明》；
②部门决算情况：《2022年部门决算收支总表》、《2022年公共预算财政拨款支出决算表》、《2022年政府性基金预算财政拨款支出决算表》、《2022年部门决算编制说明》、《2022年“三公”经费决算财政拨款支出情况表》、《2022年“三公”经费决算财政拨款支出情况说明》。</t>
  </si>
  <si>
    <t>北京市社会科学院2022年部门预算信息公开（少决算公开）</t>
  </si>
  <si>
    <t>部门预算绩效管理机制建立情况
（2分）</t>
  </si>
  <si>
    <t>考核部门预算绩效管理长效机制建设情况：
①针对部门预算绩效管理工作是否设立了相应的管理机构；
②部门预算绩效管理工作是否分工明确、责任分明；
③是否制定了相关预算绩效管理制度并有效执行</t>
  </si>
  <si>
    <t>绩效控制情况
（3分）</t>
  </si>
  <si>
    <t>考核部门绩效管理信息的收集、汇总和上报情况，以及绩效跟踪情况：
①是否在编制预算时设置了明确的绩效目标；
②是否及时收集部门产出、效果等方面的绩效信息，即完成工作任务过程中收集文字、照片等档案材料的完整程度；
③是否对绩效信息进行汇总分析及分类整理，即绩效信息资料的规范程度；
④是否对绩效目标实现情况进行了检查监督及跟踪分析，是否对偏离绩效目标情况及时进行调整和纠正。</t>
  </si>
  <si>
    <t>资产管理规范性
（3分）</t>
  </si>
  <si>
    <r>
      <rPr>
        <sz val="11"/>
        <rFont val="宋体"/>
        <charset val="134"/>
      </rPr>
      <t>单位的资产是否保持安全完整、资产配置是否合理、资产使用和资产处理是否规范，反映和考核资产管理的整体水平（</t>
    </r>
    <r>
      <rPr>
        <sz val="11"/>
        <color rgb="FFFF0000"/>
        <rFont val="宋体"/>
        <charset val="134"/>
      </rPr>
      <t>抽盘资产</t>
    </r>
    <r>
      <rPr>
        <sz val="11"/>
        <rFont val="宋体"/>
        <charset val="134"/>
      </rPr>
      <t xml:space="preserve">）：
①资产保存是否完整，是否定期对固定资产进行清查，财务数据与资产动态管理系统数据是否保持一致，是否有因管理不当发生严重资产损失和丢失的情况；
②是否存在超标准配置资产；
③ 资产使用是否规范，是否存在未经批准擅自出租、出借资产行为；
④资产处置是否规范，是否存在不按要求进行报批或资产不公开处置行为。    </t>
    </r>
  </si>
  <si>
    <t>部门固定资产使用效率情况
（1分）</t>
  </si>
  <si>
    <t>固定资产利用率（部门实际在用固定资产总额与所有固定资产总额的比率，用以反映和考核部门固定资产使用效率程度）在90%（含）以上。</t>
  </si>
  <si>
    <t>0922020002006001788待处置；在用资产6853个</t>
  </si>
  <si>
    <t>政府采购规范性（2分）</t>
  </si>
  <si>
    <t>①政府采购方式合法合规；                                  ②采购程序规范；                                         ③采购结果按规定报批；                                       ④采购验收规范。</t>
  </si>
  <si>
    <t>合同管理规范性（2分）</t>
  </si>
  <si>
    <t>①合同经过律师或法务审核；②合同经法人或授权人签署；③建立合同台账；④合同纠纷经会议研究解决；⑤合同及时归档统一保管。</t>
  </si>
  <si>
    <t>部门绩效</t>
  </si>
  <si>
    <t>产出
（20分）</t>
  </si>
  <si>
    <t>产出数量
（6分）</t>
  </si>
  <si>
    <t>社科基地建设与管理产出指标数量指标组织学科、研究基地小型学术研讨会、讲座2场，开展市内、外实地调研2次；发表三报一刊文章领导批示2篇，为政府决策提供参考依据</t>
  </si>
  <si>
    <t>①部门产出数量是否达到绩效目标，反映和考核部门（单位）履职工作任务目标的实现程度，：
实际完成率=（实际完成工作数/计划工作数）×100%。
实际完成工作数：一定时期（年度或规划期）内部门（单位）实际 完成工作任务的数量；
计划工作数：部门（单位）整体绩效目标确定的一定时期（年度或规划期）内预计完成工作任务的数量。
②部门（单位）年度重点工作实际完成数与交办或下达数的比率，用以反映部门（单位）对重点工作的办理落实程度。
重点工作办结率=（重点工作实际完成数/交办或下达数）×100%。
重点工作：是指市委、政府、人大、相关部门交办或下达的工作任务</t>
  </si>
  <si>
    <t>其他社会科学事务支出产出指标精心策划编辑12期《大讲堂》，编印党员干部读本和《中心组学习辅导读本（光盘）》，免费赠送党员干部学习使用。</t>
  </si>
  <si>
    <t>学术期刊出版发行产出指标数量指标编辑出版《北京社会科学》12期，《城市问题》12期，《北京社科之窗》10期，要报《看一眼》12期</t>
  </si>
  <si>
    <t>课题研究与管理产出指标数量指标共发表论文≥165篇；重点课题完成研究报告10篇，发表核心期刊10篇；完成课题≥40项；皮书系列完成皮书书稿8本，刊论丛4本，论论丛书稿6本</t>
  </si>
  <si>
    <t>学术著作出版产出指标数量指标签订社科皮书出版合同9项、集刊4项、论丛6项</t>
  </si>
  <si>
    <t>支持部门履职产出指标数量指标完成专题数据库建设1个</t>
  </si>
  <si>
    <t>产出质量
（6分）</t>
  </si>
  <si>
    <t>支持部门履职产出指标质量指标购置数据库购置15个，深信服软件V3.0服务器端20套桌面端300套，采购OFFICE2019教育版100套，购买社科类图书2套、引进知网科研成果检测系统1套、期刊20种、购买电子图书10000册</t>
  </si>
  <si>
    <t>反映和考核部门履职质量目标的实现程度：
①各类工作或项目实施方案是否完整、可行，技术方案与项目内容及绩效目标是否匹配且为最优选择，项目工作量、进度安排是否合理，与项目有关的基础设施条件是否能够得以有效保障；
②各类工作或项目管理制度是否健全有效：项目单位及项目的各项管理制度是否健全，项目技术规程、标准是否完善，以前年度业务制度执行是否出现过问题，相关业务方面问题是否得到有效解决并配有相应的保障措施；
③各类工作或项目管控措施是否健全有效：项目执行过程是否设立管控措施、机制等，相关措施、机制是否能够保证项目顺利实施；
④各类工作或项目是否严格按照相关政策文件规定执行。</t>
  </si>
  <si>
    <t>智库项目的实施与管理产出指标质量指标智库重大项目召开立项评审会1次、中期检查1次、结项评审会1次，研究成果书面鉴定等20份</t>
  </si>
  <si>
    <t>产出进度
（4分）</t>
  </si>
  <si>
    <t>部门产出时效是否明确，是否达到绩效目标：
①部门重点工作是否按照年度工作计划进度完成；
②政府规定项目是否按照规定的时间进度实施，如：政府事实项目、折子工程等；
③工作进度与财政资金的支付进度是否相匹配。</t>
  </si>
  <si>
    <t>产出成本
（4分）</t>
  </si>
  <si>
    <t>①项目或工作任务实施成本是否按照预期绩效目标进行控制；
②成本控制措施是否到位，如：招投标情况、政府采购情况等；
③资金使用效率情况，如是否出现闲置、浪费情况等；
④人均公用经费变动情况，反映和考核部门对公用经费的实际控制情况：
人均公用经费变动率=[（本年度人均公用经费-上年度人均公用经费） /上年度人均公用经费]×100%。
人均公用经费：年度在职人员公用经费实际支出数/年度实际在职人数。
⑤“三公经费”变动情况，反映和考核部门（单位）对控制和压缩重点行政成本的努力程度：
“三公经费”变动率=[（本年度“三公经费”总额-上年度“三公经费”总额） /上年度“三公经费”总额]×100%。
“三公经费”：年度实际支出的因公出国（境）费、公务车辆购置 及运行费和公务招待费。</t>
  </si>
  <si>
    <t>⑤2022年“三公”经费财政拨款决算数18.89万元（不包括科研出国经费决算数），比2022年“三公”经费财政拨款年初预算23.71万元减少4.82万元，比2021年“三公”经费财政拨款决算数25.29万元减少6.4万元。变动率-6.4/25.29=-25.31%</t>
  </si>
  <si>
    <t>实施效果
（25分）</t>
  </si>
  <si>
    <t>社会效益
(10分)</t>
  </si>
  <si>
    <t xml:space="preserve">部门履行职责对社会发展所带来的直接或间接影响是否达到预期绩效目标：
①根据申报情况评出高级，中级职称人员70名左右；选拔杰出人才、学术带头人以及中青年高层次科研骨干人才和中层管理人才5-7名左右，完善院内人才引进和培养机制，进一步提升本院科研队伍实力
②实现特大城市专题的统计数据、文献等多种类型资源的整合检索、可视化展示；进行设备升级换代，保障办公质量
③推广学术思想，增加社会关注度，引导人们行为方式等方面发挥积极影响；持续办好全国性学术研讨会1场、首都高端论坛1场、高端学术报告会8场、智库成果发布会2场、专题学术研讨会30场和青年学术沙龙90场
完成《北京社科志2001-2010》中央重大选题备案后要求审改工作和三轮志书调研资料收集，支持期刊的持续运营和改进，不断提高社科系统内重要刊物的影响力，为政府决策提供更有价值的参考数据
</t>
  </si>
  <si>
    <t>环境效益
(4分)</t>
  </si>
  <si>
    <r>
      <rPr>
        <sz val="11"/>
        <rFont val="宋体"/>
        <charset val="134"/>
      </rPr>
      <t xml:space="preserve">部门履职是否对社会生态环境产生积极的影响，以及影响程度。
</t>
    </r>
    <r>
      <rPr>
        <sz val="11"/>
        <color rgb="FFFF0000"/>
        <rFont val="宋体"/>
        <charset val="134"/>
      </rPr>
      <t>不适用</t>
    </r>
    <r>
      <rPr>
        <sz val="11"/>
        <rFont val="宋体"/>
        <charset val="134"/>
      </rPr>
      <t xml:space="preserve">
</t>
    </r>
  </si>
  <si>
    <t>可持续影响（5分）</t>
  </si>
  <si>
    <t>部门绩效目标实现的长效机制建设情况，部门工作效率提升措施的创新：
对办公楼及周围环境进行综合治理，消除隐患，满足办公需要；完善整体系统配置及使用功能消除年久失修的各方面安全隐患，改善内部环境，为我院科研工作提供服务支撑</t>
  </si>
  <si>
    <t>服务对象满意度
（6分）</t>
  </si>
  <si>
    <t>部门履职对相关受益对象的影响程度，即受益对象对部门履职效果的满意程度（内部、外部）：
①市委市政府绩效考评结果；
②市财政局绩效考核结果；                                  ③单位自行开展的有关满意度调查或相关评估等工作。</t>
  </si>
  <si>
    <t>北京市社会科学院2023年部门整体绩效评价指标体系评分表</t>
  </si>
  <si>
    <t>一、当年预算执行情况（20分）</t>
  </si>
  <si>
    <t>一级指标　</t>
  </si>
  <si>
    <t>二级指标　</t>
  </si>
  <si>
    <t>预算数（万元）</t>
  </si>
  <si>
    <t>执行数（万元）</t>
  </si>
  <si>
    <t>预算执行率</t>
  </si>
  <si>
    <t>分值</t>
  </si>
  <si>
    <t>得分</t>
  </si>
  <si>
    <t>评分标准</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</si>
  <si>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</si>
  <si>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</si>
  <si>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</si>
  <si>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</si>
  <si>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</si>
  <si>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</si>
  <si>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</si>
  <si>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</si>
  <si>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t>二、整体绩效目标实现情况（60分）</t>
  </si>
  <si>
    <t>三级指标　</t>
  </si>
  <si>
    <t>完成值</t>
  </si>
  <si>
    <t>整体绩效目标实现情况（60）</t>
  </si>
  <si>
    <t>产出（30）</t>
  </si>
  <si>
    <t>组织学科、研究基地小型学术研讨会、讲座2场，开展市内、外实地调研2次</t>
  </si>
  <si>
    <t>＝4项</t>
  </si>
  <si>
    <t>组织学科、研究基地小型学术研讨会、讲座6场，开展市内、外实地调研5次。</t>
  </si>
  <si>
    <r>
      <t xml:space="preserve">                      
产出数量</t>
    </r>
    <r>
      <rPr>
        <sz val="9"/>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rFont val="宋体"/>
        <charset val="134"/>
      </rPr>
      <t>产出质量</t>
    </r>
    <r>
      <rPr>
        <sz val="9"/>
        <rFont val="宋体"/>
        <charset val="134"/>
      </rPr>
      <t>：质量达标率=质量达标工作数/实际完成工作数×100%。质量达标工作数：一定时期（年度或规划期）内部门（单位）实际完成工作数中达到部门绩效目标要求（绩效标准值）的工作任务数量。</t>
    </r>
  </si>
  <si>
    <t>部门根据本单位情况自行确定并选择产出指标，合理确定各项指标权重。可量化的指标按照比率*单项指标分值即为该指标得分。如果不能定量评价，则以定性的方式进行自评。</t>
  </si>
  <si>
    <t>发表三报一刊文章领导批示5篇，为政府决策提供参考依据</t>
  </si>
  <si>
    <t>≥5次</t>
  </si>
  <si>
    <t>发表三报一刊文章领导批示7篇，为政府决策提供参考依据</t>
  </si>
  <si>
    <t>完成课题立项数量</t>
  </si>
  <si>
    <t>≥80项</t>
  </si>
  <si>
    <t>课题立项数共计83项：智库重点课题8项，青年课题22项，智库重大课题立项数7项，智库一般课题立项数46项。</t>
  </si>
  <si>
    <t>共发表论数量</t>
  </si>
  <si>
    <t>≥165篇</t>
  </si>
  <si>
    <t>公开发表论文380篇，其中，权威期刊论文1篇，CSSCI23篇，一般核心期刊论文61篇，《中国社会科学文摘》全文转载1篇，人大报刊资料复印转载5篇。</t>
  </si>
  <si>
    <t>重点课题完成研究报告10篇，发表核心期刊10篇</t>
  </si>
  <si>
    <t>≥20篇</t>
  </si>
  <si>
    <t>重点课题完成研究报告或者书稿42篇，发表核心论文数，发表三报一刊数或者获得批示数30篇</t>
  </si>
  <si>
    <t>签订社科皮书出版合同9项、集刊2项、论丛6项</t>
  </si>
  <si>
    <t>＝17项</t>
  </si>
  <si>
    <t>签订皮书出版合同 9份、海外皮书出版合同1份；论丛出版合同 6份、集刊出版合同4份、文库出版合同5份，出版物已交给出版社。</t>
  </si>
  <si>
    <t>编辑出版《北京社会科学》12期，《城市问题》12期，《北京社科之窗》10期，要报《看一眼》12期</t>
  </si>
  <si>
    <t>=34期</t>
  </si>
  <si>
    <t>编辑出版《北京社会科学》12期，《城市问题》12期，《北京社科之窗》10期，要报《看一眼》90期</t>
  </si>
  <si>
    <t>为学习宣传贯彻习近平新时代中国特色社会主义思想和党的二十大精神，组建百姓宣讲团广泛开展百姓宣讲活动，市级宣讲团开启“线上云宣讲+线下面对面宣讲”新模式，预计宣讲覆盖面达500万人次以上。</t>
  </si>
  <si>
    <t>≥500万人次</t>
  </si>
  <si>
    <t>推进习近平新时代中国特色社会主义思想主题教育走深走实、入脑入心、见行见效，精心组建“启航新征程”“建功新时代”“强国复兴有我”等百姓宣讲市级示范团，培训市级宣讲200人，全年开展176场示范宣讲，线上线下受众3183万人次。指导全市初步建立起市、区（工委）、街道（乡镇）、社区（村）四级百姓宣讲体系指导全市共开展各级百姓宣讲活动9517场，线上线下受众达701.8万人次。</t>
  </si>
  <si>
    <r>
      <t>产出进度</t>
    </r>
    <r>
      <rPr>
        <sz val="9"/>
        <rFont val="宋体"/>
        <charset val="134"/>
      </rPr>
      <t>：按时完成率=（按时完成工作数/实际完成工作数）×100%。按时完成工作数：部门（单位）按照整体绩效目标确定的时限实际完成的工作任务数量。</t>
    </r>
    <r>
      <rPr>
        <b/>
        <sz val="9"/>
        <rFont val="宋体"/>
        <charset val="134"/>
      </rPr>
      <t>产出成本</t>
    </r>
    <r>
      <rPr>
        <sz val="9"/>
        <rFont val="宋体"/>
        <charset val="134"/>
      </rPr>
      <t>：单位产出相对于上一年度的节约额；②单位产出相对于市场同类产出的节约额；③部门公用经费的控制情况。</t>
    </r>
  </si>
  <si>
    <t>召开立项评审会2次、中期检查2次、结项评审会2次，研究成果书面鉴定等35份</t>
  </si>
  <si>
    <t>＝6次</t>
  </si>
  <si>
    <t>召开立项评审会、中期检查、结项评审会2次，研究成果书面鉴定完成36份。</t>
  </si>
  <si>
    <t>在全市开展宣讲活动。编辑内部理论读物《大讲堂》《中心组学习辅导读本》。开展“宣讲家杯”优秀报告（党课）征集和展播活动。建设管理理论宣讲专家库。</t>
  </si>
  <si>
    <t>定性</t>
  </si>
  <si>
    <t>广泛开展宣讲活动，全年举办协办宣讲报告会240余场次，线上线下受众近千万人次。举办1次基层理论宣讲骨干示范培训班，宣讲内容与中央及市委中心工作契合度达100%。
编辑内部理论读物《大讲堂》12期，每期4篇，有48位作者为正高级专家；《中心组学习辅导读本》1套。成功开展“宣讲家杯”优秀报告（党课）征集和展播活动，申报作品313件，评选出优秀作品105部，优秀作品达标率100%，并召开总结表彰大会。制定专家库管理办法，并新增72位专家入库。</t>
  </si>
  <si>
    <t>完成宣讲家网站各栏目及内容建设；保障宣讲家网站运维保障；保障摄录和影视制作服务质量；完成新媒体运营，实现网上良好宣传效果</t>
  </si>
  <si>
    <t>完成了宣讲家网站各栏目及内容建设。其中：制作完整报告225部；制作分段报告683部、发布文稿283篇、制作PPT244部、制作专题30部、制作融媒体作品235个、发布专家约稿222个、发布网友约稿1202篇、精品微视频20部、转载文章14770篇、转载视频2050部、转载组图2309个。文章及报告出错率很低。主站日均访客达3.5万人次，主站日均访问量达15.5万次，站外平台日均展示量20.5万次。实现了网上良好的宣传效果，被全网转发次数每月达3次，中央表扬次数23年达6次。2023年全年平稳运行无软硬件事故。</t>
  </si>
  <si>
    <t>我院2023年拟引进博士后3人，培养在站博士后3人，按期完成中期考核和出站，博士后完成研究报告2个，通过引进社科人才，改善院科研团队结构，不断提升社科院科研水平，提升社会影响力及社会服务水平</t>
  </si>
  <si>
    <t>市社科院2023年引进博士后3人，培养在站博士后5人，完成进站博士后开题、中期、出站考核，完成研究报告1篇，通过引进博士后人才提升院科研骨干队伍整体素质，为社会培养优秀人才，建设我院人才储备库，提升社会影响力；通过项目的实施，引进社科人才，改善院科研团队结构，不断提升院科研学术能力及科研成果质量</t>
  </si>
  <si>
    <t>效果（30）</t>
  </si>
  <si>
    <t>实现统计数据、文献等多种类型资源的整合检索、可视化展示；进行设备升级换代，保障办公质量</t>
  </si>
  <si>
    <t>更新和购买了万方数据资源系统、国研网数据库、读秀知识库、搜数网数据库、国信中心（数据库）、维普知识资源系统、CNKI数据等13个数据库，引进知网检测系统1套；完成网络与图书信息中心机房设备升级更新，提升设备性能，实现了统计数据、文献等多种类型资源的整合检索、可视化展示；
2023年使用互联网接入200M服务，为单位网站、远程办公、视频会议、科研查阅、政务云及各应用系统提供基础支持，保障办公效率。
更换38台（1.5匹空调37台，2匹空调1台），新购置一体机27台，办公家具85件，满足科研人员和行政人员办公需求，保障了办公质量。</t>
  </si>
  <si>
    <r>
      <t>经济效益</t>
    </r>
    <r>
      <rPr>
        <sz val="9"/>
        <rFont val="宋体"/>
        <charset val="134"/>
      </rPr>
      <t>：部门（单位）履行职责对经济发展所带来的直接或间接影响。</t>
    </r>
    <r>
      <rPr>
        <b/>
        <sz val="9"/>
        <rFont val="宋体"/>
        <charset val="134"/>
      </rPr>
      <t>社会效益</t>
    </r>
    <r>
      <rPr>
        <sz val="9"/>
        <rFont val="宋体"/>
        <charset val="134"/>
      </rPr>
      <t>：部门（单位）履行职责对社会发展所带来的直接或间接影响。</t>
    </r>
    <r>
      <rPr>
        <b/>
        <sz val="9"/>
        <rFont val="宋体"/>
        <charset val="134"/>
      </rPr>
      <t>环境效益</t>
    </r>
    <r>
      <rPr>
        <sz val="9"/>
        <rFont val="宋体"/>
        <charset val="134"/>
      </rPr>
      <t>：部门（单位）履行职责对环境所带来的直接或间接影响。</t>
    </r>
    <r>
      <rPr>
        <b/>
        <sz val="9"/>
        <rFont val="宋体"/>
        <charset val="134"/>
      </rPr>
      <t>可持续性影响：</t>
    </r>
    <r>
      <rPr>
        <sz val="9"/>
        <rFont val="宋体"/>
        <charset val="134"/>
      </rPr>
      <t>部门绩效目标实现的长效机制建设情况，部门工作效率提升措施的创新。</t>
    </r>
    <r>
      <rPr>
        <b/>
        <sz val="9"/>
        <rFont val="宋体"/>
        <charset val="134"/>
      </rPr>
      <t>服务对象满意度</t>
    </r>
    <r>
      <rPr>
        <sz val="9"/>
        <rFont val="宋体"/>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</si>
  <si>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</si>
  <si>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完成《北京社科志》中央重大选题备案后要求审改工作和志书调研资料收集，支持期刊的持续运营和改进，不断提高社科系统内重要刊物的影响力，为政府决策提供更有价值的参考数据</t>
  </si>
  <si>
    <t>定性：优</t>
  </si>
  <si>
    <t>《北京社会科学志》完成市方志办布置的修志任务，修改后的志稿通过中央重大选题备案审查，服务全市修志工作。规范化志书编纂体系，提升了方志研究应用。</t>
  </si>
  <si>
    <t>建设好北京市习近平新时代中国特色社会主义思想研究中心等11个新型智库支撑基地，为首都新型高端智库建设提供扎实的支撑平台，形成一批市内有特色、全国有影响的研究支撑平台。</t>
  </si>
  <si>
    <t>2023年院各研究所、中心、智库基地等部门，根据《北京市社会科学院学术交流活动组织管理办法》等管理办法，顺利推进了全年学术交流活动，其中院级重大学术活动2次，专题研讨会、青年学术沙龙153次，人才培养数达1875次，经主流媒体报道15篇，生成三报一刊及核心期刊成果91篇。重点活动反响良好，所级活动执行率较高，系列品牌陆续构建，充分发挥高端智库平台优势，提升了我院的学术影响力与知名度，部分研究所依托学科特点和科研资源，开办了极具特色的系列活动，现已陆续搭建15个学术活动子品牌。</t>
  </si>
  <si>
    <t>通过引进社科人才，改善院科研团队结构，不断提升院科研学术能力及科研成果质量；为社会培养优秀人才，建设我院人才储备库，提高我院科研水平，提升社会影响力及社会服务水平。</t>
  </si>
  <si>
    <t>定性指标：优良中低差</t>
  </si>
  <si>
    <t>通过“社科院人才引进及职称评审项目”的实施，职称评审中高级人员213人，人才引进9人。通过人才引进提高人才队伍质量；引进社科人才，改善院科研团队结构，不断提升院科研学术能力及科研成果质量；
通过培养博士后提升院科研骨干队伍整体素质，为社会培养优秀人才，建设我院人才储备库，提升社会影响力。</t>
  </si>
  <si>
    <t>对办公楼及周围环境进行治理，消除隐患，满足办公需要；完善整体系统配置及使用功能消除年久失修的各方面安全隐患，改善内部环境，为我院科研工作提供服务支撑</t>
  </si>
  <si>
    <t>符合任务要求</t>
  </si>
  <si>
    <t>入云系统数量5套，租用政务云资源为官网、网络办公等系统提供硬件运行环境，保障各系统正常运行。通过信息系统运维项目的实施，为内控系统提供支持24次，保障了内控系统的稳定；完成了新型智库信息化平台的等保三级测评；维护图书集成管理系统，保证系统正常运行，推进图书馆个性化服务。对保证机房硬件设备和应用系统进行维护，强化日常定时巡检，提高无故障运行时段，减少故障发生次数；降低故障报修响应时长，做到第一时间及时处理，提高职工满意度。维护远程访问系统，提高院外办公效率。</t>
  </si>
  <si>
    <t>服务对象满意度指标职工满意度≥90%</t>
  </si>
  <si>
    <t>职工满意度≥90%</t>
  </si>
  <si>
    <t>三、预算管理情况（20分）</t>
  </si>
  <si>
    <t>预算管理情况（20）</t>
  </si>
  <si>
    <t>财务管理（4）</t>
  </si>
  <si>
    <t>财务管理制度健全性</t>
  </si>
  <si>
    <r>
      <t>财务管理制度健全性:</t>
    </r>
    <r>
      <rPr>
        <sz val="9"/>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</si>
  <si>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</si>
  <si>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</si>
  <si>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严格按照规定用途使用财政资金，资金使用规范</t>
  </si>
  <si>
    <r>
      <t>资金使用合规性和安全性:</t>
    </r>
    <r>
      <rPr>
        <sz val="9"/>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</si>
  <si>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</si>
  <si>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</si>
  <si>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基础数据信息和会计信息资料真实、准确、完整</t>
  </si>
  <si>
    <r>
      <t>会计基础信息完善性:</t>
    </r>
    <r>
      <rPr>
        <sz val="9"/>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</si>
  <si>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</si>
  <si>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</si>
  <si>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</si>
  <si>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r>
      <t>资产管理规范性:</t>
    </r>
    <r>
      <rPr>
        <sz val="9"/>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</si>
  <si>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</si>
  <si>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</si>
  <si>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</si>
  <si>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绩效管理信息收集、汇总和分析及时</t>
  </si>
  <si>
    <r>
      <t>绩效管理情况:</t>
    </r>
    <r>
      <rPr>
        <sz val="9"/>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</si>
  <si>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</si>
  <si>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　</t>
  </si>
  <si>
    <t>2022年</t>
  </si>
  <si>
    <t>2023年</t>
  </si>
  <si>
    <t>结转结余率（4）</t>
  </si>
  <si>
    <t>结转结余率=结转结余总额/支出预算数×100%。</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</si>
  <si>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</si>
  <si>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结转结余总额：部门（单位）本年度的结转资金与结余资金之和。</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</si>
  <si>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</si>
  <si>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</si>
  <si>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</si>
  <si>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</si>
  <si>
    <t>2021年决算表</t>
  </si>
  <si>
    <t>2022年决算表</t>
  </si>
  <si>
    <t>决算数</t>
  </si>
  <si>
    <t>年初预算数</t>
  </si>
  <si>
    <t>全年预算数</t>
  </si>
  <si>
    <t>结转结余</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</si>
</sst>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0_);[Red]\(0.00\)"/>
  </numFmts>
  <fonts count="32">
    <font>
      <sz val="11"/>
      <color theme="1"/>
      <name val="宋体"/>
      <charset val="134"/>
      <scheme val="minor"/>
    </font>
    <font>
      <sz val="11"/>
      <name val="宋体"/>
      <charset val="134"/>
      <scheme val="minor"/>
    </font>
    <font>
      <sz val="22"/>
      <name val="方正小标宋简体"/>
      <charset val="134"/>
    </font>
    <font>
      <sz val="9"/>
      <name val="宋体"/>
      <charset val="134"/>
    </font>
    <font>
      <b/>
      <sz val="9"/>
      <name val="宋体"/>
      <charset val="134"/>
    </font>
    <font>
      <sz val="9"/>
      <name val="宋体"/>
      <charset val="134"/>
      <scheme val="minor"/>
    </font>
    <font>
      <sz val="10"/>
      <name val="宋体"/>
      <charset val="134"/>
    </font>
    <font>
      <sz val="11"/>
      <name val="宋体"/>
      <charset val="134"/>
    </font>
    <font>
      <b/>
      <sz val="20"/>
      <color theme="1"/>
      <name val="宋体"/>
      <charset val="134"/>
      <scheme val="minor"/>
    </font>
    <font>
      <sz val="11"/>
      <color indexed="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FF0000"/>
      <name val="宋体"/>
      <charset val="134"/>
    </font>
    <font>
      <sz val="9"/>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medium">
        <color indexed="8"/>
      </right>
      <top/>
      <bottom style="thin">
        <color indexed="8"/>
      </bottom>
      <diagonal/>
    </border>
    <border>
      <left/>
      <right style="thin">
        <color indexed="8"/>
      </right>
      <top/>
      <bottom style="thin">
        <color indexed="8"/>
      </bottom>
      <diagonal/>
    </border>
    <border>
      <left style="thin">
        <color auto="1"/>
      </left>
      <right/>
      <top/>
      <bottom style="thin">
        <color auto="1"/>
      </bottom>
      <diagonal/>
    </border>
    <border>
      <left style="thin">
        <color auto="1"/>
      </left>
      <right/>
      <top/>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4" borderId="14" applyNumberFormat="0" applyAlignment="0" applyProtection="0">
      <alignment vertical="center"/>
    </xf>
    <xf numFmtId="0" fontId="20" fillId="5" borderId="15" applyNumberFormat="0" applyAlignment="0" applyProtection="0">
      <alignment vertical="center"/>
    </xf>
    <xf numFmtId="0" fontId="21" fillId="5" borderId="14" applyNumberFormat="0" applyAlignment="0" applyProtection="0">
      <alignment vertical="center"/>
    </xf>
    <xf numFmtId="0" fontId="22" fillId="6"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88">
    <xf numFmtId="0" fontId="0" fillId="0" borderId="0" xfId="0">
      <alignment vertical="center"/>
    </xf>
    <xf numFmtId="0" fontId="1"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176" fontId="3" fillId="0" borderId="3" xfId="0" applyNumberFormat="1" applyFont="1" applyFill="1" applyBorder="1" applyAlignment="1">
      <alignment horizontal="right" vertical="center" wrapText="1"/>
    </xf>
    <xf numFmtId="10" fontId="3" fillId="0" borderId="3" xfId="3" applyNumberFormat="1" applyFont="1" applyBorder="1" applyAlignment="1">
      <alignment horizontal="center" vertical="center" wrapText="1"/>
    </xf>
    <xf numFmtId="0" fontId="3" fillId="0" borderId="3" xfId="0" applyFont="1" applyBorder="1" applyAlignment="1">
      <alignment horizontal="center" vertical="center"/>
    </xf>
    <xf numFmtId="177" fontId="3" fillId="0" borderId="3" xfId="0" applyNumberFormat="1" applyFont="1" applyBorder="1" applyAlignment="1">
      <alignment horizontal="center" vertical="center"/>
    </xf>
    <xf numFmtId="176" fontId="3" fillId="0" borderId="3" xfId="0" applyNumberFormat="1" applyFont="1" applyFill="1" applyBorder="1" applyAlignment="1">
      <alignment horizontal="right" vertical="center" shrinkToFit="1"/>
    </xf>
    <xf numFmtId="0" fontId="3" fillId="0" borderId="3" xfId="0" applyFont="1" applyFill="1" applyBorder="1" applyAlignment="1">
      <alignment horizontal="right" vertical="center" wrapText="1"/>
    </xf>
    <xf numFmtId="0" fontId="3" fillId="0" borderId="3" xfId="0" applyFont="1" applyBorder="1" applyAlignment="1">
      <alignment horizontal="justify" vertical="center"/>
    </xf>
    <xf numFmtId="0" fontId="3" fillId="0" borderId="3" xfId="0" applyFont="1" applyBorder="1" applyAlignment="1">
      <alignment horizontal="justify" vertical="center" wrapText="1"/>
    </xf>
    <xf numFmtId="0" fontId="4" fillId="0" borderId="3" xfId="0" applyFont="1" applyBorder="1" applyAlignment="1">
      <alignment horizontal="center" vertical="top" wrapText="1"/>
    </xf>
    <xf numFmtId="49" fontId="3" fillId="0" borderId="3" xfId="0" applyNumberFormat="1" applyFont="1" applyBorder="1" applyAlignment="1">
      <alignment horizontal="justify" vertical="center"/>
    </xf>
    <xf numFmtId="0" fontId="4" fillId="0" borderId="3" xfId="0" applyFont="1" applyBorder="1" applyAlignment="1">
      <alignment horizontal="left" vertical="center" wrapText="1"/>
    </xf>
    <xf numFmtId="49" fontId="3" fillId="0" borderId="3" xfId="0" applyNumberFormat="1" applyFont="1" applyBorder="1" applyAlignment="1">
      <alignment horizontal="justify" vertical="center" wrapText="1"/>
    </xf>
    <xf numFmtId="176" fontId="3" fillId="0" borderId="3"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5" fillId="0" borderId="3" xfId="0" applyFont="1" applyBorder="1" applyAlignment="1">
      <alignment horizontal="center" vertical="center"/>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3" fillId="0" borderId="2" xfId="0" applyFont="1" applyBorder="1" applyAlignment="1">
      <alignment horizontal="center" vertical="center" wrapText="1"/>
    </xf>
    <xf numFmtId="9" fontId="3" fillId="0" borderId="3" xfId="0" applyNumberFormat="1" applyFont="1" applyBorder="1" applyAlignment="1">
      <alignment horizontal="left" vertical="center" wrapText="1"/>
    </xf>
    <xf numFmtId="0" fontId="4" fillId="0" borderId="2" xfId="0" applyFont="1" applyBorder="1" applyAlignment="1">
      <alignment horizontal="left" vertical="center" wrapText="1"/>
    </xf>
    <xf numFmtId="0" fontId="6" fillId="0" borderId="3" xfId="0" applyFont="1" applyBorder="1" applyAlignment="1">
      <alignment horizontal="left" vertical="center" wrapText="1"/>
    </xf>
    <xf numFmtId="0" fontId="3" fillId="0" borderId="3" xfId="0" applyFont="1" applyBorder="1" applyAlignment="1">
      <alignment horizontal="right" vertical="center" wrapText="1"/>
    </xf>
    <xf numFmtId="10" fontId="3" fillId="0" borderId="3" xfId="3" applyNumberFormat="1" applyFont="1" applyFill="1" applyBorder="1" applyAlignment="1">
      <alignment horizontal="right" vertical="center" wrapText="1"/>
    </xf>
    <xf numFmtId="10" fontId="3" fillId="0" borderId="3" xfId="0" applyNumberFormat="1" applyFont="1" applyBorder="1" applyAlignment="1">
      <alignment horizontal="right"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178" fontId="3" fillId="0" borderId="3" xfId="0" applyNumberFormat="1" applyFont="1" applyBorder="1" applyAlignment="1">
      <alignment horizontal="center" vertical="center" wrapText="1"/>
    </xf>
    <xf numFmtId="0" fontId="1" fillId="0" borderId="0" xfId="0" applyFont="1">
      <alignment vertical="center"/>
    </xf>
    <xf numFmtId="0" fontId="1" fillId="0" borderId="0" xfId="0" applyFont="1" applyAlignment="1">
      <alignment horizontal="right" vertical="center"/>
    </xf>
    <xf numFmtId="176" fontId="7" fillId="0" borderId="6" xfId="0" applyNumberFormat="1" applyFont="1" applyBorder="1" applyAlignment="1">
      <alignment horizontal="right" vertical="center" shrinkToFit="1"/>
    </xf>
    <xf numFmtId="176" fontId="1" fillId="0" borderId="0" xfId="0" applyNumberFormat="1" applyFont="1">
      <alignment vertical="center"/>
    </xf>
    <xf numFmtId="176" fontId="7" fillId="0" borderId="7" xfId="0" applyNumberFormat="1" applyFont="1" applyBorder="1" applyAlignment="1">
      <alignment horizontal="right" vertical="center" shrinkToFit="1"/>
    </xf>
    <xf numFmtId="10" fontId="1" fillId="0" borderId="0" xfId="3" applyNumberFormat="1" applyFont="1">
      <alignment vertical="center"/>
    </xf>
    <xf numFmtId="0" fontId="2" fillId="0" borderId="8" xfId="0" applyFont="1" applyBorder="1" applyAlignment="1">
      <alignment horizontal="center" vertical="center"/>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xf>
    <xf numFmtId="0" fontId="0" fillId="2" borderId="0" xfId="0" applyFill="1">
      <alignment vertical="center"/>
    </xf>
    <xf numFmtId="0" fontId="8" fillId="0" borderId="0" xfId="0" applyFont="1" applyAlignment="1">
      <alignment horizontal="center" vertical="center"/>
    </xf>
    <xf numFmtId="0" fontId="8" fillId="2" borderId="0" xfId="0" applyFont="1" applyFill="1" applyAlignment="1">
      <alignment horizontal="center" vertical="center"/>
    </xf>
    <xf numFmtId="0" fontId="0" fillId="0" borderId="3" xfId="0" applyBorder="1">
      <alignment vertical="center"/>
    </xf>
    <xf numFmtId="0" fontId="0" fillId="0" borderId="9" xfId="0" applyBorder="1" applyAlignment="1">
      <alignment horizontal="center" vertical="center"/>
    </xf>
    <xf numFmtId="0" fontId="0" fillId="0" borderId="0" xfId="0" applyAlignment="1">
      <alignment horizontal="center" vertical="center"/>
    </xf>
    <xf numFmtId="0" fontId="0" fillId="2" borderId="0" xfId="0" applyFill="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2" borderId="10" xfId="0" applyFill="1" applyBorder="1" applyAlignment="1">
      <alignment horizontal="center" vertical="center"/>
    </xf>
    <xf numFmtId="0" fontId="0" fillId="2" borderId="3" xfId="0" applyFill="1" applyBorder="1">
      <alignment vertical="center"/>
    </xf>
    <xf numFmtId="0" fontId="0" fillId="0" borderId="3" xfId="0" applyBorder="1" applyAlignment="1">
      <alignment horizontal="center" vertical="center" wrapText="1"/>
    </xf>
    <xf numFmtId="9" fontId="0" fillId="0" borderId="3" xfId="0" applyNumberFormat="1" applyBorder="1" applyAlignment="1">
      <alignment horizontal="center" vertical="center"/>
    </xf>
    <xf numFmtId="0" fontId="9" fillId="0" borderId="3" xfId="0" applyFont="1" applyBorder="1" applyAlignment="1">
      <alignment horizontal="left" vertical="center" wrapText="1"/>
    </xf>
    <xf numFmtId="0" fontId="9" fillId="0" borderId="3" xfId="0" applyFont="1" applyBorder="1" applyAlignment="1">
      <alignment horizontal="center" vertical="center" wrapText="1"/>
    </xf>
    <xf numFmtId="0" fontId="9" fillId="2" borderId="3" xfId="0" applyFont="1" applyFill="1" applyBorder="1" applyAlignment="1">
      <alignment horizontal="center" vertical="center" wrapText="1"/>
    </xf>
    <xf numFmtId="0" fontId="7" fillId="0" borderId="3" xfId="0" applyFont="1" applyBorder="1">
      <alignment vertical="center"/>
    </xf>
    <xf numFmtId="0" fontId="7" fillId="0" borderId="3" xfId="0" applyFont="1" applyBorder="1" applyAlignment="1">
      <alignment horizontal="left" vertical="center" wrapText="1"/>
    </xf>
    <xf numFmtId="0" fontId="9" fillId="0" borderId="5" xfId="0" applyFont="1" applyBorder="1" applyAlignment="1">
      <alignment horizontal="center" vertical="center" textRotation="255"/>
    </xf>
    <xf numFmtId="9" fontId="0" fillId="0" borderId="5" xfId="0" applyNumberFormat="1" applyBorder="1" applyAlignment="1">
      <alignment horizontal="center" vertical="center"/>
    </xf>
    <xf numFmtId="0" fontId="7" fillId="0" borderId="3" xfId="0" applyFont="1" applyBorder="1" applyAlignment="1">
      <alignment horizontal="center" vertical="center" wrapText="1"/>
    </xf>
    <xf numFmtId="0" fontId="7" fillId="2" borderId="3" xfId="0" applyFont="1" applyFill="1" applyBorder="1" applyAlignment="1">
      <alignment horizontal="center" vertical="center" wrapText="1"/>
    </xf>
    <xf numFmtId="0" fontId="0" fillId="2" borderId="3" xfId="0" applyFill="1" applyBorder="1" applyAlignment="1">
      <alignment vertical="center" wrapText="1"/>
    </xf>
    <xf numFmtId="177" fontId="0" fillId="2" borderId="3" xfId="0" applyNumberFormat="1" applyFill="1" applyBorder="1">
      <alignment vertical="center"/>
    </xf>
    <xf numFmtId="0" fontId="9" fillId="0" borderId="4" xfId="0" applyFont="1" applyBorder="1" applyAlignment="1">
      <alignment horizontal="center" vertical="center" textRotation="255"/>
    </xf>
    <xf numFmtId="9" fontId="0" fillId="0" borderId="4" xfId="0" applyNumberFormat="1" applyBorder="1" applyAlignment="1">
      <alignment horizontal="center" vertical="center"/>
    </xf>
    <xf numFmtId="177" fontId="0" fillId="2" borderId="3" xfId="3" applyNumberFormat="1" applyFont="1" applyFill="1" applyBorder="1">
      <alignment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0" fillId="2" borderId="3" xfId="0" applyFont="1" applyFill="1" applyBorder="1" applyAlignment="1">
      <alignment vertical="center" wrapText="1"/>
    </xf>
    <xf numFmtId="0" fontId="9" fillId="0" borderId="2" xfId="0" applyFont="1" applyBorder="1" applyAlignment="1">
      <alignment horizontal="center" vertical="center" textRotation="255"/>
    </xf>
    <xf numFmtId="9" fontId="0" fillId="0" borderId="2" xfId="0" applyNumberFormat="1" applyBorder="1" applyAlignment="1">
      <alignment horizontal="center" vertical="center"/>
    </xf>
    <xf numFmtId="0" fontId="9" fillId="0" borderId="2" xfId="0" applyFont="1" applyBorder="1" applyAlignment="1">
      <alignment horizontal="center" vertical="center" wrapText="1"/>
    </xf>
    <xf numFmtId="0" fontId="9" fillId="0" borderId="5" xfId="0" applyFont="1" applyBorder="1" applyAlignment="1">
      <alignment horizontal="center" vertical="center" textRotation="255" wrapText="1"/>
    </xf>
    <xf numFmtId="0" fontId="9" fillId="2" borderId="3" xfId="0" applyFont="1" applyFill="1" applyBorder="1" applyAlignment="1">
      <alignment horizontal="left" vertical="center" wrapText="1"/>
    </xf>
    <xf numFmtId="0" fontId="9" fillId="0" borderId="4" xfId="0" applyFont="1" applyBorder="1" applyAlignment="1">
      <alignment horizontal="center" vertical="center" textRotation="255" wrapText="1"/>
    </xf>
    <xf numFmtId="0" fontId="9" fillId="0" borderId="5" xfId="0" applyFont="1" applyBorder="1" applyAlignment="1">
      <alignment horizontal="left" vertical="center" wrapText="1"/>
    </xf>
    <xf numFmtId="0" fontId="9" fillId="0" borderId="2" xfId="0" applyFont="1" applyBorder="1" applyAlignment="1">
      <alignment horizontal="left" vertical="center" wrapText="1"/>
    </xf>
    <xf numFmtId="0" fontId="7" fillId="2" borderId="3" xfId="0" applyFont="1" applyFill="1" applyBorder="1" applyAlignment="1">
      <alignment horizontal="left" vertical="center" wrapText="1"/>
    </xf>
    <xf numFmtId="0" fontId="0" fillId="0" borderId="5" xfId="0" applyBorder="1" applyAlignment="1">
      <alignment horizontal="center" vertical="center"/>
    </xf>
    <xf numFmtId="0" fontId="7" fillId="2" borderId="3" xfId="0" applyFont="1" applyFill="1" applyBorder="1" applyAlignment="1">
      <alignment vertical="center" wrapText="1"/>
    </xf>
    <xf numFmtId="0" fontId="7" fillId="2" borderId="3" xfId="0" applyFont="1" applyFill="1" applyBorder="1">
      <alignment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2" xfId="0" applyFont="1" applyBorder="1" applyAlignment="1">
      <alignment horizontal="center" vertical="center" textRotation="255" wrapText="1"/>
    </xf>
    <xf numFmtId="0" fontId="0" fillId="2" borderId="3" xfId="0" applyFill="1" applyBorder="1" applyAlignment="1" quotePrefix="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316;\5.&#32489;&#25928;\4.&#31038;&#31185;&#38498;&#37096;&#38376;&#25972;&#20307;&#32489;&#25928;\01.&#37096;&#38376;&#25972;&#20307;&#32489;&#25928;\&#25972;&#20307;&#32489;&#25928;\2022&#24180;&#31038;&#31185;&#38498;&#20915;&#31639;&#34920;&#21450;&#20915;&#31639;&#20998;&#26512;&#25253;&#21578;\0196&#21271;&#20140;&#24066;&#31038;&#20250;&#31185;&#23398;&#38498;&#20915;&#31639;02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4037;&#20316;\5.&#32489;&#25928;\4.&#31038;&#31185;&#38498;&#32489;&#25928;&#35780;&#20215;\20240423&#31038;&#31185;&#38498;2023&#24180;&#24230;&#32489;&#25928;&#25253;&#20215;\1.&#37096;&#38376;&#25972;&#20307;&#32489;&#25928;\3.&#37096;&#38376;&#32489;&#25928;\2023&#24180;&#31038;&#31185;&#38498;&#20915;&#31639;&#34920;&#21450;&#20915;&#31639;&#20998;&#26512;&#25253;&#21578;\2023&#21271;&#20140;&#24066;&#31038;&#20250;&#31185;&#23398;&#38498;(&#26412;&#32423;)&#20915;&#31639;&#32479;&#35745;&#34920;(03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Z01 收入支出决算总表(财决01表)"/>
      <sheetName val="Z01_1 财政拨款收入支出决算总表(财决01-1表)"/>
      <sheetName val="Z02 收入支出决算表(财决02表)"/>
      <sheetName val="Z03 收入决算表(财决03表)"/>
      <sheetName val="Z04 支出决算表(财决04表)"/>
      <sheetName val="Z05 支出决算明细表(财决05表)"/>
      <sheetName val="Z05_1 基本支出决算明细表(财决05-1表)"/>
      <sheetName val="Z05_2 项目支出决算明细表(财决05-2表)"/>
      <sheetName val="Z05_3 经营支出决算明细表(财决05-3表)"/>
      <sheetName val="Z06 项目支出分项目收入支出决算表(财决06表)"/>
      <sheetName val="Z07 一般公共预算财政拨款收入支出决算表(财决07表)"/>
      <sheetName val="Z08 一般公共预算财政拨款支出决算明细表(财决08表)"/>
      <sheetName val="Z08_1 一般公共预算财政拨款基本支出决算明细表(财决08-"/>
      <sheetName val="Z08_2 一般公共预算财政拨款项目支出决算明细表(财决08-"/>
      <sheetName val="Z09 政府性基金预算财政拨款收入支出决算表(财决09表)"/>
      <sheetName val="Z10 政府性基金预算财政拨款支出决算明细表(财决10表)"/>
      <sheetName val="Z10_1 政府性基金预算财政拨款基本支出决算明细表(财决10"/>
      <sheetName val="Z10_2 政府性基金预算财政拨款项目支出决算明细表(财决10"/>
      <sheetName val="Z11 国有资本经营预算财政拨款收入支出决算表(财决11表)"/>
      <sheetName val="Z12 国有资本经营预算财政拨款支出决算明细表(财决12表)"/>
      <sheetName val="F01 预算支出相关信息表(财决附01表)"/>
      <sheetName val="F02 基本数字表(财决附02表)"/>
      <sheetName val="F03 机构运行信息表(财决附03表)"/>
      <sheetName val="F04 非税收入征缴情况表(财决附04表)"/>
      <sheetName val="F05 基本支出分项目收支情况表(财决附05表)"/>
      <sheetName val="CS01_1 年初结转和结余调整情况表"/>
      <sheetName val="CS01_2 非财政拨款结余和专用结余年初年末变动情况表"/>
      <sheetName val="CS02 主要指标变动情况表"/>
      <sheetName val="CS03 其他收入明细情况表"/>
      <sheetName val="CS04 财政拨款结转和结余情况表"/>
      <sheetName val="CS05 中央单位驻外机构情况表"/>
      <sheetName val="CS06 中央单位驻外机构人员基本数字表"/>
      <sheetName val="CS07 住房公积金业务收支情况表"/>
      <sheetName val="LH01 部门决算量化评价表"/>
      <sheetName val="ZJ01 2022年财政性资金情况表(中间01表)"/>
      <sheetName val="ZJ02 2021年年末结余情况表(中间02表)"/>
      <sheetName val="ZJ03 2022年度财政拨款“三公”经费年初预算数表(中间0"/>
      <sheetName val="ZJ04 2022年全口径年初预算(中间04表)"/>
      <sheetName val="ZJ05 2022年财政拨款年初预算数(中间05表)"/>
      <sheetName val="ZJ06 2022年教育收费收入情况表(中间06表)"/>
    </sheetNames>
    <sheetDataSet>
      <sheetData sheetId="0">
        <row r="9">
          <cell r="N9">
            <v>10169473.36</v>
          </cell>
          <cell r="O9">
            <v>8536995.21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7">
          <cell r="D7">
            <v>226550</v>
          </cell>
          <cell r="E7">
            <v>188941.17</v>
          </cell>
        </row>
      </sheetData>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封面"/>
      <sheetName val="部门决算报表目录"/>
      <sheetName val="Z01 收入支出决算总表(财决01表)"/>
      <sheetName val="Z01_1 财政拨款收入支出决算总表(财决01-1表)"/>
      <sheetName val="Z02 收入支出决算表(财决02表)"/>
      <sheetName val="Z03 收入决算表(财决03表)"/>
      <sheetName val="Z04 支出决算表(财决04表)"/>
      <sheetName val="Z05 支出决算明细表(财决05表)"/>
      <sheetName val="Z05_1 基本支出决算明细表(财决05-1表)"/>
      <sheetName val="Z05_2 项目支出决算明细表(财决05-2表)"/>
      <sheetName val="Z05_3 经营支出决算明细表(财决05-3表)"/>
      <sheetName val="Z06 项目支出分项目收入支出决算表(财决06表)"/>
      <sheetName val="Z07 一般公共预算财政拨款收入支出决算表(财决07表)"/>
      <sheetName val="Z08 一般公共预算财政拨款支出决算明细表(财决08表)"/>
      <sheetName val="Z08_1 一般公共预算财政拨款基本支出决算明细表(财决08-"/>
      <sheetName val="Z08_2 一般公共预算财政拨款项目支出决算明细表(财决08-"/>
      <sheetName val="Z09 政府性基金预算财政拨款收入支出决算表(财决09表)"/>
      <sheetName val="Z10 政府性基金预算财政拨款支出决算明细表(财决10表)"/>
      <sheetName val="Z10_1 政府性基金预算财政拨款基本支出决算明细表(财决10"/>
      <sheetName val="Z10_2 政府性基金预算财政拨款项目支出决算明细表(财决10"/>
      <sheetName val="Z11 国有资本经营预算财政拨款收入支出决算表(财决11表)"/>
      <sheetName val="Z12 国有资本经营预算财政拨款支出决算明细表(财决12表)"/>
      <sheetName val="F01 预算支出相关信息表(财决附01表)"/>
      <sheetName val="F02 基本数字表(财决附02表)"/>
      <sheetName val="F03 机构运行信息表(财决附03表)"/>
      <sheetName val="F04 非税收入征缴情况表(财决附04表)"/>
      <sheetName val="F05 基本支出分项目收支情况表(财决附05表)"/>
      <sheetName val="CS01_1年初结转和结余调整情况表"/>
      <sheetName val="CS02 主要指标变动情况表"/>
      <sheetName val="CS03 其他收入明细情况表"/>
      <sheetName val="CS07 住房公积金业务收支情况表"/>
      <sheetName val="JC01单位资金结转情况"/>
      <sheetName val="LH01 部门决算量化评价表"/>
      <sheetName val="check"/>
    </sheetNames>
    <sheetDataSet>
      <sheetData sheetId="0"/>
      <sheetData sheetId="1"/>
      <sheetData sheetId="2">
        <row r="33">
          <cell r="M33" t="str">
            <v>176,229,193.47</v>
          </cell>
          <cell r="N33" t="str">
            <v>216,502,488.69</v>
          </cell>
          <cell r="O33" t="str">
            <v>168,297,628.79</v>
          </cell>
        </row>
        <row r="35">
          <cell r="O35" t="str">
            <v>48,204,859.90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44"/>
  <sheetViews>
    <sheetView zoomScale="85" zoomScaleNormal="85" workbookViewId="0">
      <selection activeCell="J35" sqref="J35"/>
    </sheetView>
  </sheetViews>
  <sheetFormatPr defaultColWidth="9" defaultRowHeight="13.5"/>
  <cols>
    <col min="1" max="1" width="11" customWidth="1"/>
    <col min="3" max="3" width="16.375" customWidth="1"/>
    <col min="4" max="4" width="11.625" customWidth="1"/>
    <col min="5" max="5" width="23.875" style="43" customWidth="1"/>
    <col min="6" max="6" width="58" customWidth="1"/>
    <col min="7" max="7" width="18.625" customWidth="1"/>
    <col min="8" max="8" width="16.2583333333333"/>
  </cols>
  <sheetData>
    <row r="1" ht="25.5" spans="1:9">
      <c r="A1" s="44" t="s">
        <v>0</v>
      </c>
      <c r="B1" s="44"/>
      <c r="C1" s="44"/>
      <c r="D1" s="44"/>
      <c r="E1" s="45"/>
      <c r="F1" s="44"/>
      <c r="G1" s="44"/>
      <c r="H1" s="44"/>
      <c r="I1" s="44"/>
    </row>
    <row r="2" spans="1:9">
      <c r="A2" s="46" t="s">
        <v>1</v>
      </c>
      <c r="B2" s="47"/>
      <c r="C2" s="48"/>
      <c r="D2" s="48"/>
      <c r="E2" s="49"/>
      <c r="F2" s="48"/>
      <c r="G2" s="48"/>
      <c r="H2" s="48"/>
      <c r="I2" s="48"/>
    </row>
    <row r="3" spans="1:9">
      <c r="A3" s="46" t="s">
        <v>2</v>
      </c>
      <c r="B3" s="47"/>
      <c r="C3" s="48"/>
      <c r="D3" s="48"/>
      <c r="E3" s="49"/>
      <c r="F3" s="48"/>
      <c r="G3" s="48"/>
      <c r="H3" s="48"/>
      <c r="I3" s="48"/>
    </row>
    <row r="4" spans="1:9">
      <c r="A4" s="46" t="s">
        <v>3</v>
      </c>
      <c r="B4" s="50"/>
      <c r="C4" s="51"/>
      <c r="D4" s="51"/>
      <c r="E4" s="52"/>
      <c r="F4" s="51"/>
      <c r="G4" s="51"/>
      <c r="H4" s="51"/>
      <c r="I4" s="51"/>
    </row>
    <row r="5" spans="1:9">
      <c r="A5" s="46" t="s">
        <v>4</v>
      </c>
      <c r="B5" s="46" t="s">
        <v>5</v>
      </c>
      <c r="C5" s="46" t="s">
        <v>6</v>
      </c>
      <c r="D5" s="46" t="s">
        <v>7</v>
      </c>
      <c r="E5" s="53" t="s">
        <v>8</v>
      </c>
      <c r="F5" s="53" t="s">
        <v>9</v>
      </c>
      <c r="G5" s="46" t="s">
        <v>10</v>
      </c>
      <c r="H5" s="46" t="s">
        <v>11</v>
      </c>
      <c r="I5" s="46" t="s">
        <v>12</v>
      </c>
    </row>
    <row r="6" ht="77.25" customHeight="1" spans="1:9">
      <c r="A6" s="54" t="s">
        <v>13</v>
      </c>
      <c r="B6" s="55">
        <v>0.15</v>
      </c>
      <c r="C6" s="56" t="s">
        <v>14</v>
      </c>
      <c r="D6" s="57" t="s">
        <v>15</v>
      </c>
      <c r="E6" s="58"/>
      <c r="F6" s="56" t="s">
        <v>16</v>
      </c>
      <c r="G6" s="46"/>
      <c r="H6" s="46"/>
      <c r="I6" s="46"/>
    </row>
    <row r="7" ht="40.5" spans="1:9">
      <c r="A7" s="54"/>
      <c r="B7" s="55"/>
      <c r="C7" s="59"/>
      <c r="D7" s="57" t="s">
        <v>17</v>
      </c>
      <c r="E7" s="58"/>
      <c r="F7" s="56" t="s">
        <v>18</v>
      </c>
      <c r="G7" s="46"/>
      <c r="H7" s="46"/>
      <c r="I7" s="46"/>
    </row>
    <row r="8" ht="63.75" customHeight="1" spans="1:9">
      <c r="A8" s="54"/>
      <c r="B8" s="55"/>
      <c r="C8" s="59"/>
      <c r="D8" s="57" t="s">
        <v>19</v>
      </c>
      <c r="E8" s="58"/>
      <c r="F8" s="56" t="s">
        <v>20</v>
      </c>
      <c r="G8" s="46"/>
      <c r="H8" s="46"/>
      <c r="I8" s="46"/>
    </row>
    <row r="9" ht="67.5" spans="1:9">
      <c r="A9" s="54"/>
      <c r="B9" s="55"/>
      <c r="C9" s="56" t="s">
        <v>21</v>
      </c>
      <c r="D9" s="57" t="s">
        <v>22</v>
      </c>
      <c r="E9" s="58"/>
      <c r="F9" s="56" t="s">
        <v>23</v>
      </c>
      <c r="G9" s="46"/>
      <c r="H9" s="46"/>
      <c r="I9" s="46"/>
    </row>
    <row r="10" ht="108" spans="1:9">
      <c r="A10" s="54"/>
      <c r="B10" s="55"/>
      <c r="C10" s="59"/>
      <c r="D10" s="57" t="s">
        <v>24</v>
      </c>
      <c r="E10" s="58"/>
      <c r="F10" s="60" t="s">
        <v>25</v>
      </c>
      <c r="G10" s="46"/>
      <c r="H10" s="46"/>
      <c r="I10" s="46"/>
    </row>
    <row r="11" ht="40.5" spans="1:9">
      <c r="A11" s="54"/>
      <c r="B11" s="55"/>
      <c r="C11" s="56" t="s">
        <v>26</v>
      </c>
      <c r="D11" s="57" t="s">
        <v>27</v>
      </c>
      <c r="E11" s="58"/>
      <c r="F11" s="56" t="s">
        <v>28</v>
      </c>
      <c r="G11" s="46"/>
      <c r="H11" s="46"/>
      <c r="I11" s="46"/>
    </row>
    <row r="12" ht="54" spans="1:9">
      <c r="A12" s="54"/>
      <c r="B12" s="55"/>
      <c r="C12" s="59"/>
      <c r="D12" s="57" t="s">
        <v>29</v>
      </c>
      <c r="E12" s="58"/>
      <c r="F12" s="56" t="s">
        <v>30</v>
      </c>
      <c r="G12" s="46"/>
      <c r="H12" s="46"/>
      <c r="I12" s="46"/>
    </row>
    <row r="13" ht="67.5" spans="1:9">
      <c r="A13" s="54"/>
      <c r="B13" s="55"/>
      <c r="C13" s="59"/>
      <c r="D13" s="57" t="s">
        <v>31</v>
      </c>
      <c r="E13" s="58"/>
      <c r="F13" s="60" t="s">
        <v>32</v>
      </c>
      <c r="G13" s="46"/>
      <c r="H13" s="46"/>
      <c r="I13" s="46"/>
    </row>
    <row r="14" ht="67.5" spans="1:9">
      <c r="A14" s="61" t="s">
        <v>33</v>
      </c>
      <c r="B14" s="62">
        <v>0.4</v>
      </c>
      <c r="C14" s="56" t="s">
        <v>34</v>
      </c>
      <c r="D14" s="63" t="s">
        <v>35</v>
      </c>
      <c r="E14" s="64"/>
      <c r="F14" s="60" t="s">
        <v>36</v>
      </c>
      <c r="G14" s="65" t="s">
        <v>37</v>
      </c>
      <c r="H14" s="66">
        <f>3*73.24%</f>
        <v>2.1972</v>
      </c>
      <c r="I14" s="46"/>
    </row>
    <row r="15" ht="40.5" spans="1:9">
      <c r="A15" s="67"/>
      <c r="B15" s="68"/>
      <c r="C15" s="59"/>
      <c r="D15" s="63" t="s">
        <v>38</v>
      </c>
      <c r="E15" s="64"/>
      <c r="F15" s="60" t="s">
        <v>39</v>
      </c>
      <c r="G15" s="46"/>
      <c r="H15" s="46"/>
      <c r="I15" s="46"/>
    </row>
    <row r="16" ht="67.5" spans="1:9">
      <c r="A16" s="67"/>
      <c r="B16" s="68"/>
      <c r="C16" s="59"/>
      <c r="D16" s="57" t="s">
        <v>40</v>
      </c>
      <c r="E16" s="58"/>
      <c r="F16" s="56" t="s">
        <v>41</v>
      </c>
      <c r="G16" s="65" t="s">
        <v>42</v>
      </c>
      <c r="H16" s="69">
        <f>2*('[1]Z01 收入支出决算总表(财决01表)'!$O$9/'[1]Z01 收入支出决算总表(财决01表)'!$N$9)</f>
        <v>1.67894539034419</v>
      </c>
      <c r="I16" s="46"/>
    </row>
    <row r="17" ht="81" spans="1:9">
      <c r="A17" s="67"/>
      <c r="B17" s="68"/>
      <c r="C17" s="59"/>
      <c r="D17" s="57" t="s">
        <v>43</v>
      </c>
      <c r="E17" s="58"/>
      <c r="F17" s="56" t="s">
        <v>44</v>
      </c>
      <c r="G17" s="46"/>
      <c r="H17" s="66">
        <f>2*('[1]F03 机构运行信息表(财决附03表)'!$E$7/'[1]F03 机构运行信息表(财决附03表)'!$D$7)</f>
        <v>1.66798649304789</v>
      </c>
      <c r="I17" s="46"/>
    </row>
    <row r="18" ht="229.5" spans="1:9">
      <c r="A18" s="67"/>
      <c r="B18" s="68"/>
      <c r="C18" s="70" t="s">
        <v>45</v>
      </c>
      <c r="D18" s="57" t="s">
        <v>46</v>
      </c>
      <c r="E18" s="58"/>
      <c r="F18" s="56" t="s">
        <v>47</v>
      </c>
      <c r="G18" s="46"/>
      <c r="H18" s="46"/>
      <c r="I18" s="46"/>
    </row>
    <row r="19" ht="40.5" spans="1:9">
      <c r="A19" s="67"/>
      <c r="B19" s="68"/>
      <c r="C19" s="71"/>
      <c r="D19" s="57" t="s">
        <v>48</v>
      </c>
      <c r="E19" s="58"/>
      <c r="F19" s="56" t="s">
        <v>49</v>
      </c>
      <c r="G19" s="46"/>
      <c r="H19" s="46"/>
      <c r="I19" s="46"/>
    </row>
    <row r="20" ht="94.5" spans="1:9">
      <c r="A20" s="67"/>
      <c r="B20" s="68"/>
      <c r="C20" s="71"/>
      <c r="D20" s="57" t="s">
        <v>50</v>
      </c>
      <c r="E20" s="58"/>
      <c r="F20" s="56" t="s">
        <v>51</v>
      </c>
      <c r="G20" s="46"/>
      <c r="H20" s="46"/>
      <c r="I20" s="46"/>
    </row>
    <row r="21" ht="135" spans="1:9">
      <c r="A21" s="67"/>
      <c r="B21" s="68"/>
      <c r="C21" s="71"/>
      <c r="D21" s="57" t="s">
        <v>52</v>
      </c>
      <c r="E21" s="58"/>
      <c r="F21" s="56" t="s">
        <v>53</v>
      </c>
      <c r="G21" s="46"/>
      <c r="H21" s="46"/>
      <c r="I21" s="46"/>
    </row>
    <row r="22" ht="148.5" spans="1:9">
      <c r="A22" s="67"/>
      <c r="B22" s="68"/>
      <c r="C22" s="71"/>
      <c r="D22" s="63" t="s">
        <v>54</v>
      </c>
      <c r="E22" s="64"/>
      <c r="F22" s="60" t="s">
        <v>55</v>
      </c>
      <c r="G22" s="72" t="s">
        <v>56</v>
      </c>
      <c r="H22" s="53">
        <v>2</v>
      </c>
      <c r="I22" s="46"/>
    </row>
    <row r="23" ht="54" spans="1:9">
      <c r="A23" s="67"/>
      <c r="B23" s="68"/>
      <c r="C23" s="71"/>
      <c r="D23" s="63" t="s">
        <v>57</v>
      </c>
      <c r="E23" s="64"/>
      <c r="F23" s="60" t="s">
        <v>58</v>
      </c>
      <c r="G23" s="46"/>
      <c r="H23" s="46"/>
      <c r="I23" s="46"/>
    </row>
    <row r="24" ht="121.5" spans="1:9">
      <c r="A24" s="67"/>
      <c r="B24" s="68"/>
      <c r="C24" s="71"/>
      <c r="D24" s="57" t="s">
        <v>59</v>
      </c>
      <c r="E24" s="58"/>
      <c r="F24" s="60" t="s">
        <v>60</v>
      </c>
      <c r="G24" s="46"/>
      <c r="H24" s="46"/>
      <c r="I24" s="46"/>
    </row>
    <row r="25" ht="121.5" spans="1:9">
      <c r="A25" s="67"/>
      <c r="B25" s="68"/>
      <c r="C25" s="71"/>
      <c r="D25" s="57" t="s">
        <v>61</v>
      </c>
      <c r="E25" s="58"/>
      <c r="F25" s="60" t="s">
        <v>62</v>
      </c>
      <c r="G25" s="46"/>
      <c r="H25" s="46"/>
      <c r="I25" s="46"/>
    </row>
    <row r="26" ht="54" spans="1:9">
      <c r="A26" s="67"/>
      <c r="B26" s="68"/>
      <c r="C26" s="71"/>
      <c r="D26" s="57" t="s">
        <v>63</v>
      </c>
      <c r="E26" s="58"/>
      <c r="F26" s="56" t="s">
        <v>64</v>
      </c>
      <c r="G26" s="88" t="s">
        <v>65</v>
      </c>
      <c r="H26" s="53">
        <v>1</v>
      </c>
      <c r="I26" s="46"/>
    </row>
    <row r="27" ht="54" spans="1:9">
      <c r="A27" s="67"/>
      <c r="B27" s="68"/>
      <c r="C27" s="71"/>
      <c r="D27" s="57" t="s">
        <v>66</v>
      </c>
      <c r="E27" s="58"/>
      <c r="F27" s="56" t="s">
        <v>67</v>
      </c>
      <c r="G27" s="46"/>
      <c r="H27" s="46"/>
      <c r="I27" s="46"/>
    </row>
    <row r="28" ht="27" spans="1:9">
      <c r="A28" s="73"/>
      <c r="B28" s="74"/>
      <c r="C28" s="75"/>
      <c r="D28" s="57" t="s">
        <v>68</v>
      </c>
      <c r="E28" s="58"/>
      <c r="F28" s="56" t="s">
        <v>69</v>
      </c>
      <c r="G28" s="46"/>
      <c r="H28" s="46"/>
      <c r="I28" s="46"/>
    </row>
    <row r="29" ht="148.5" spans="1:9">
      <c r="A29" s="76" t="s">
        <v>70</v>
      </c>
      <c r="B29" s="62">
        <v>0.45</v>
      </c>
      <c r="C29" s="56" t="s">
        <v>71</v>
      </c>
      <c r="D29" s="57" t="s">
        <v>72</v>
      </c>
      <c r="E29" s="77" t="s">
        <v>73</v>
      </c>
      <c r="F29" s="56" t="s">
        <v>74</v>
      </c>
      <c r="G29" s="46"/>
      <c r="H29" s="46"/>
      <c r="I29" s="46"/>
    </row>
    <row r="30" ht="81" spans="1:9">
      <c r="A30" s="78"/>
      <c r="B30" s="68"/>
      <c r="C30" s="56"/>
      <c r="D30" s="57"/>
      <c r="E30" s="58" t="s">
        <v>75</v>
      </c>
      <c r="F30" s="56"/>
      <c r="G30" s="46"/>
      <c r="H30" s="46"/>
      <c r="I30" s="46"/>
    </row>
    <row r="31" ht="67.5" spans="1:9">
      <c r="A31" s="78"/>
      <c r="B31" s="68"/>
      <c r="C31" s="56"/>
      <c r="D31" s="57"/>
      <c r="E31" s="58" t="s">
        <v>76</v>
      </c>
      <c r="F31" s="56"/>
      <c r="G31" s="46"/>
      <c r="H31" s="46"/>
      <c r="I31" s="46"/>
    </row>
    <row r="32" ht="94.5" spans="1:9">
      <c r="A32" s="78"/>
      <c r="B32" s="68"/>
      <c r="C32" s="56"/>
      <c r="D32" s="57"/>
      <c r="E32" s="58" t="s">
        <v>77</v>
      </c>
      <c r="F32" s="56"/>
      <c r="G32" s="46"/>
      <c r="H32" s="46"/>
      <c r="I32" s="46"/>
    </row>
    <row r="33" ht="40.5" spans="1:9">
      <c r="A33" s="78"/>
      <c r="B33" s="68"/>
      <c r="C33" s="59"/>
      <c r="D33" s="57"/>
      <c r="E33" s="58" t="s">
        <v>78</v>
      </c>
      <c r="F33" s="56"/>
      <c r="G33" s="46"/>
      <c r="H33" s="46"/>
      <c r="I33" s="46"/>
    </row>
    <row r="34" ht="40.5" spans="1:9">
      <c r="A34" s="78"/>
      <c r="B34" s="68"/>
      <c r="C34" s="59"/>
      <c r="D34" s="57"/>
      <c r="E34" s="58" t="s">
        <v>79</v>
      </c>
      <c r="F34" s="56"/>
      <c r="G34" s="46"/>
      <c r="H34" s="46"/>
      <c r="I34" s="46"/>
    </row>
    <row r="35" ht="121.5" spans="1:9">
      <c r="A35" s="78"/>
      <c r="B35" s="68"/>
      <c r="C35" s="59"/>
      <c r="D35" s="70" t="s">
        <v>80</v>
      </c>
      <c r="E35" s="58" t="s">
        <v>81</v>
      </c>
      <c r="F35" s="79" t="s">
        <v>82</v>
      </c>
      <c r="G35" s="46"/>
      <c r="H35" s="46"/>
      <c r="I35" s="46"/>
    </row>
    <row r="36" ht="67.5" spans="1:9">
      <c r="A36" s="78"/>
      <c r="B36" s="68"/>
      <c r="C36" s="59"/>
      <c r="D36" s="71"/>
      <c r="E36" s="58" t="s">
        <v>83</v>
      </c>
      <c r="F36" s="80"/>
      <c r="G36" s="46"/>
      <c r="H36" s="46"/>
      <c r="I36" s="46"/>
    </row>
    <row r="37" ht="67.5" spans="1:9">
      <c r="A37" s="78"/>
      <c r="B37" s="68"/>
      <c r="C37" s="59"/>
      <c r="D37" s="57" t="s">
        <v>84</v>
      </c>
      <c r="E37" s="58"/>
      <c r="F37" s="56" t="s">
        <v>85</v>
      </c>
      <c r="G37" s="46"/>
      <c r="H37" s="46"/>
      <c r="I37" s="46"/>
    </row>
    <row r="38" ht="202.5" spans="1:9">
      <c r="A38" s="78"/>
      <c r="B38" s="68"/>
      <c r="C38" s="56" t="s">
        <v>71</v>
      </c>
      <c r="D38" s="57" t="s">
        <v>86</v>
      </c>
      <c r="E38" s="58"/>
      <c r="F38" s="56" t="s">
        <v>87</v>
      </c>
      <c r="G38" s="65" t="s">
        <v>88</v>
      </c>
      <c r="H38" s="46"/>
      <c r="I38" s="46"/>
    </row>
    <row r="39" ht="54.95" customHeight="1" spans="1:9">
      <c r="A39" s="78"/>
      <c r="B39" s="68"/>
      <c r="C39" s="56" t="s">
        <v>89</v>
      </c>
      <c r="D39" s="63" t="s">
        <v>90</v>
      </c>
      <c r="E39" s="64"/>
      <c r="F39" s="81" t="s">
        <v>91</v>
      </c>
      <c r="G39" s="82"/>
      <c r="H39" s="82"/>
      <c r="I39" s="82"/>
    </row>
    <row r="40" ht="54.95" customHeight="1" spans="1:9">
      <c r="A40" s="78"/>
      <c r="B40" s="68"/>
      <c r="C40" s="59"/>
      <c r="D40" s="59"/>
      <c r="E40" s="83"/>
      <c r="F40" s="84"/>
      <c r="G40" s="85"/>
      <c r="H40" s="85"/>
      <c r="I40" s="85"/>
    </row>
    <row r="41" ht="125.1" customHeight="1" spans="1:9">
      <c r="A41" s="78"/>
      <c r="B41" s="68"/>
      <c r="C41" s="59"/>
      <c r="D41" s="59"/>
      <c r="E41" s="83"/>
      <c r="F41" s="84"/>
      <c r="G41" s="86"/>
      <c r="H41" s="86"/>
      <c r="I41" s="86"/>
    </row>
    <row r="42" ht="40.5" spans="1:9">
      <c r="A42" s="78"/>
      <c r="B42" s="68"/>
      <c r="C42" s="59"/>
      <c r="D42" s="64" t="s">
        <v>92</v>
      </c>
      <c r="E42" s="64"/>
      <c r="F42" s="81" t="s">
        <v>93</v>
      </c>
      <c r="G42" s="46"/>
      <c r="H42" s="46"/>
      <c r="I42" s="46"/>
    </row>
    <row r="43" ht="67.5" spans="1:9">
      <c r="A43" s="78"/>
      <c r="B43" s="68"/>
      <c r="C43" s="59"/>
      <c r="D43" s="63" t="s">
        <v>94</v>
      </c>
      <c r="E43" s="64"/>
      <c r="F43" s="81" t="s">
        <v>95</v>
      </c>
      <c r="G43" s="46"/>
      <c r="H43" s="46"/>
      <c r="I43" s="46"/>
    </row>
    <row r="44" ht="67.5" spans="1:9">
      <c r="A44" s="87"/>
      <c r="B44" s="74"/>
      <c r="C44" s="59"/>
      <c r="D44" s="63" t="s">
        <v>96</v>
      </c>
      <c r="E44" s="64"/>
      <c r="F44" s="60" t="s">
        <v>97</v>
      </c>
      <c r="G44" s="46"/>
      <c r="H44" s="46"/>
      <c r="I44" s="46"/>
    </row>
  </sheetData>
  <mergeCells count="24">
    <mergeCell ref="A1:I1"/>
    <mergeCell ref="B2:I2"/>
    <mergeCell ref="B3:I3"/>
    <mergeCell ref="B4:I4"/>
    <mergeCell ref="A6:A13"/>
    <mergeCell ref="A14:A28"/>
    <mergeCell ref="A29:A44"/>
    <mergeCell ref="B6:B13"/>
    <mergeCell ref="B14:B28"/>
    <mergeCell ref="B29:B44"/>
    <mergeCell ref="C6:C8"/>
    <mergeCell ref="C9:C10"/>
    <mergeCell ref="C11:C13"/>
    <mergeCell ref="C14:C17"/>
    <mergeCell ref="C18:C28"/>
    <mergeCell ref="C29:C37"/>
    <mergeCell ref="C39:C44"/>
    <mergeCell ref="D35:D36"/>
    <mergeCell ref="D39:D41"/>
    <mergeCell ref="F35:F36"/>
    <mergeCell ref="F39:F41"/>
    <mergeCell ref="G39:G41"/>
    <mergeCell ref="H39:H41"/>
    <mergeCell ref="I39:I41"/>
  </mergeCells>
  <pageMargins left="0.7" right="0.7"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A1:I45"/>
  <sheetViews>
    <sheetView tabSelected="1" view="pageBreakPreview" zoomScale="85" zoomScaleNormal="100" topLeftCell="A14" workbookViewId="0">
      <selection activeCell="G4" sqref="G4:G7"/>
    </sheetView>
  </sheetViews>
  <sheetFormatPr defaultColWidth="8.75833333333333" defaultRowHeight="13.5"/>
  <cols>
    <col min="1" max="1" width="8.75833333333333" style="1"/>
    <col min="2" max="2" width="10.2583333333333" style="1" customWidth="1"/>
    <col min="3" max="3" width="32" style="1" customWidth="1"/>
    <col min="4" max="4" width="14.1166666666667" style="1" customWidth="1"/>
    <col min="5" max="5" width="39.1416666666667" style="1" customWidth="1"/>
    <col min="6" max="7" width="6.875" style="1" customWidth="1"/>
    <col min="8" max="8" width="26.6166666666667" style="1" customWidth="1"/>
    <col min="9" max="9" width="34" style="1" customWidth="1"/>
    <col min="10" max="16384" width="8.75833333333333" style="1"/>
  </cols>
  <sheetData>
    <row r="1" ht="51.95" customHeight="1" spans="1:9">
      <c r="A1" s="2" t="s">
        <v>98</v>
      </c>
      <c r="B1" s="3"/>
      <c r="C1" s="3"/>
      <c r="D1" s="3"/>
      <c r="E1" s="3"/>
      <c r="F1" s="3"/>
      <c r="G1" s="3"/>
      <c r="H1" s="3"/>
      <c r="I1" s="39"/>
    </row>
    <row r="2" ht="20.1" customHeight="1" spans="1:9">
      <c r="A2" s="4" t="s">
        <v>99</v>
      </c>
      <c r="B2" s="4"/>
      <c r="C2" s="4"/>
      <c r="D2" s="4"/>
      <c r="E2" s="4"/>
      <c r="F2" s="4"/>
      <c r="G2" s="4"/>
      <c r="H2" s="4"/>
      <c r="I2" s="4"/>
    </row>
    <row r="3" ht="24" customHeight="1" spans="1:9">
      <c r="A3" s="5" t="s">
        <v>100</v>
      </c>
      <c r="B3" s="5" t="s">
        <v>101</v>
      </c>
      <c r="C3" s="5" t="s">
        <v>102</v>
      </c>
      <c r="D3" s="5" t="s">
        <v>103</v>
      </c>
      <c r="E3" s="5" t="s">
        <v>104</v>
      </c>
      <c r="F3" s="5" t="s">
        <v>105</v>
      </c>
      <c r="G3" s="5" t="s">
        <v>106</v>
      </c>
      <c r="H3" s="5" t="s">
        <v>9</v>
      </c>
      <c r="I3" s="5" t="s">
        <v>107</v>
      </c>
    </row>
    <row r="4" ht="45" customHeight="1" spans="1:9">
      <c r="A4" s="5" t="s">
        <v>108</v>
      </c>
      <c r="B4" s="5" t="s">
        <v>109</v>
      </c>
      <c r="C4" s="6">
        <f>C5+C6</f>
        <v>17622.919347</v>
      </c>
      <c r="D4" s="6">
        <f>D5+D6</f>
        <v>16829.762879</v>
      </c>
      <c r="E4" s="7">
        <f>D4/C4</f>
        <v>0.954992901438034</v>
      </c>
      <c r="F4" s="8">
        <v>20</v>
      </c>
      <c r="G4" s="9">
        <f>F4*E4</f>
        <v>19.0998580287607</v>
      </c>
      <c r="H4" s="4" t="s">
        <v>110</v>
      </c>
      <c r="I4" s="4" t="s">
        <v>111</v>
      </c>
    </row>
    <row r="5" ht="45" customHeight="1" spans="1:9">
      <c r="A5" s="5"/>
      <c r="B5" s="5" t="s">
        <v>112</v>
      </c>
      <c r="C5" s="10">
        <v>12132</v>
      </c>
      <c r="D5" s="10">
        <f>118058399.22/10000</f>
        <v>11805.839922</v>
      </c>
      <c r="E5" s="5" t="s">
        <v>113</v>
      </c>
      <c r="F5" s="8"/>
      <c r="G5" s="9"/>
      <c r="H5" s="4"/>
      <c r="I5" s="4"/>
    </row>
    <row r="6" ht="45" customHeight="1" spans="1:9">
      <c r="A6" s="5"/>
      <c r="B6" s="5" t="s">
        <v>114</v>
      </c>
      <c r="C6" s="10">
        <v>5490.919347</v>
      </c>
      <c r="D6" s="10">
        <f>50239229.57/10000</f>
        <v>5023.922957</v>
      </c>
      <c r="E6" s="5"/>
      <c r="F6" s="8"/>
      <c r="G6" s="9"/>
      <c r="H6" s="4"/>
      <c r="I6" s="4"/>
    </row>
    <row r="7" ht="45" customHeight="1" spans="1:9">
      <c r="A7" s="5"/>
      <c r="B7" s="5" t="s">
        <v>115</v>
      </c>
      <c r="C7" s="11">
        <v>0</v>
      </c>
      <c r="D7" s="11">
        <v>0</v>
      </c>
      <c r="E7" s="5"/>
      <c r="F7" s="8"/>
      <c r="G7" s="9"/>
      <c r="H7" s="4"/>
      <c r="I7" s="4"/>
    </row>
    <row r="8" ht="23.1" customHeight="1" spans="1:9">
      <c r="A8" s="4" t="s">
        <v>116</v>
      </c>
      <c r="B8" s="4"/>
      <c r="C8" s="4"/>
      <c r="D8" s="4"/>
      <c r="E8" s="4"/>
      <c r="F8" s="4"/>
      <c r="G8" s="4"/>
      <c r="H8" s="4"/>
      <c r="I8" s="4"/>
    </row>
    <row r="9" ht="23.1" customHeight="1" spans="1:9">
      <c r="A9" s="5" t="s">
        <v>4</v>
      </c>
      <c r="B9" s="5" t="s">
        <v>101</v>
      </c>
      <c r="C9" s="5" t="s">
        <v>117</v>
      </c>
      <c r="D9" s="5" t="s">
        <v>8</v>
      </c>
      <c r="E9" s="5" t="s">
        <v>118</v>
      </c>
      <c r="F9" s="5" t="s">
        <v>105</v>
      </c>
      <c r="G9" s="5" t="s">
        <v>106</v>
      </c>
      <c r="H9" s="5" t="s">
        <v>9</v>
      </c>
      <c r="I9" s="5" t="s">
        <v>107</v>
      </c>
    </row>
    <row r="10" ht="22.5" spans="1:9">
      <c r="A10" s="5" t="s">
        <v>119</v>
      </c>
      <c r="B10" s="5" t="s">
        <v>120</v>
      </c>
      <c r="C10" s="12" t="s">
        <v>121</v>
      </c>
      <c r="D10" s="13" t="s">
        <v>122</v>
      </c>
      <c r="E10" s="4" t="s">
        <v>123</v>
      </c>
      <c r="F10" s="5">
        <v>4</v>
      </c>
      <c r="G10" s="5">
        <v>4</v>
      </c>
      <c r="H10" s="14" t="s">
        <v>124</v>
      </c>
      <c r="I10" s="4" t="s">
        <v>125</v>
      </c>
    </row>
    <row r="11" ht="22.5" spans="1:9">
      <c r="A11" s="5"/>
      <c r="B11" s="5"/>
      <c r="C11" s="12" t="s">
        <v>126</v>
      </c>
      <c r="D11" s="15" t="s">
        <v>127</v>
      </c>
      <c r="E11" s="4" t="s">
        <v>128</v>
      </c>
      <c r="F11" s="5">
        <v>2</v>
      </c>
      <c r="G11" s="5">
        <v>2</v>
      </c>
      <c r="H11" s="14"/>
      <c r="I11" s="4"/>
    </row>
    <row r="12" ht="22.5" spans="1:9">
      <c r="A12" s="5"/>
      <c r="B12" s="5"/>
      <c r="C12" s="12" t="s">
        <v>129</v>
      </c>
      <c r="D12" s="12" t="s">
        <v>130</v>
      </c>
      <c r="E12" s="4" t="s">
        <v>131</v>
      </c>
      <c r="F12" s="5">
        <v>3</v>
      </c>
      <c r="G12" s="5">
        <v>3</v>
      </c>
      <c r="H12" s="14"/>
      <c r="I12" s="4"/>
    </row>
    <row r="13" ht="33.75" spans="1:9">
      <c r="A13" s="5"/>
      <c r="B13" s="5"/>
      <c r="C13" s="12" t="s">
        <v>132</v>
      </c>
      <c r="D13" s="13" t="s">
        <v>133</v>
      </c>
      <c r="E13" s="4" t="s">
        <v>134</v>
      </c>
      <c r="F13" s="5">
        <v>3</v>
      </c>
      <c r="G13" s="5">
        <v>3</v>
      </c>
      <c r="H13" s="14"/>
      <c r="I13" s="4"/>
    </row>
    <row r="14" ht="32.1" customHeight="1" spans="1:9">
      <c r="A14" s="5"/>
      <c r="B14" s="5"/>
      <c r="C14" s="12" t="s">
        <v>135</v>
      </c>
      <c r="D14" s="15" t="s">
        <v>136</v>
      </c>
      <c r="E14" s="4" t="s">
        <v>137</v>
      </c>
      <c r="F14" s="5">
        <v>3</v>
      </c>
      <c r="G14" s="5">
        <v>3</v>
      </c>
      <c r="H14" s="14"/>
      <c r="I14" s="4"/>
    </row>
    <row r="15" ht="41.1" customHeight="1" spans="1:9">
      <c r="A15" s="5"/>
      <c r="B15" s="5"/>
      <c r="C15" s="12" t="s">
        <v>138</v>
      </c>
      <c r="D15" s="13" t="s">
        <v>139</v>
      </c>
      <c r="E15" s="4" t="s">
        <v>140</v>
      </c>
      <c r="F15" s="5">
        <v>3</v>
      </c>
      <c r="G15" s="5">
        <v>3</v>
      </c>
      <c r="H15" s="14"/>
      <c r="I15" s="4"/>
    </row>
    <row r="16" ht="44.1" customHeight="1" spans="1:9">
      <c r="A16" s="5"/>
      <c r="B16" s="5"/>
      <c r="C16" s="12" t="s">
        <v>141</v>
      </c>
      <c r="D16" s="15" t="s">
        <v>142</v>
      </c>
      <c r="E16" s="4" t="s">
        <v>143</v>
      </c>
      <c r="F16" s="5">
        <v>3</v>
      </c>
      <c r="G16" s="5">
        <v>3</v>
      </c>
      <c r="H16" s="14"/>
      <c r="I16" s="4"/>
    </row>
    <row r="17" ht="106" customHeight="1" spans="1:9">
      <c r="A17" s="5" t="s">
        <v>119</v>
      </c>
      <c r="B17" s="5" t="s">
        <v>120</v>
      </c>
      <c r="C17" s="12" t="s">
        <v>144</v>
      </c>
      <c r="D17" s="12" t="s">
        <v>145</v>
      </c>
      <c r="E17" s="4" t="s">
        <v>146</v>
      </c>
      <c r="F17" s="5">
        <v>4</v>
      </c>
      <c r="G17" s="5">
        <v>4</v>
      </c>
      <c r="H17" s="16" t="s">
        <v>147</v>
      </c>
      <c r="I17" s="5"/>
    </row>
    <row r="18" ht="41" customHeight="1" spans="1:9">
      <c r="A18" s="5"/>
      <c r="B18" s="5"/>
      <c r="C18" s="12" t="s">
        <v>148</v>
      </c>
      <c r="D18" s="17" t="s">
        <v>149</v>
      </c>
      <c r="E18" s="4" t="s">
        <v>150</v>
      </c>
      <c r="F18" s="5">
        <v>3</v>
      </c>
      <c r="G18" s="5">
        <f>F18*70%</f>
        <v>2.1</v>
      </c>
      <c r="H18" s="4"/>
      <c r="I18" s="5"/>
    </row>
    <row r="19" ht="133" customHeight="1" spans="1:9">
      <c r="A19" s="5"/>
      <c r="B19" s="5"/>
      <c r="C19" s="12" t="s">
        <v>151</v>
      </c>
      <c r="D19" s="12" t="s">
        <v>152</v>
      </c>
      <c r="E19" s="4" t="s">
        <v>153</v>
      </c>
      <c r="F19" s="5">
        <v>3</v>
      </c>
      <c r="G19" s="5">
        <v>3</v>
      </c>
      <c r="H19" s="4"/>
      <c r="I19" s="5"/>
    </row>
    <row r="20" ht="128" customHeight="1" spans="1:9">
      <c r="A20" s="5"/>
      <c r="B20" s="5"/>
      <c r="C20" s="12" t="s">
        <v>154</v>
      </c>
      <c r="D20" s="12" t="s">
        <v>152</v>
      </c>
      <c r="E20" s="4" t="s">
        <v>155</v>
      </c>
      <c r="F20" s="5">
        <v>4</v>
      </c>
      <c r="G20" s="5">
        <v>4</v>
      </c>
      <c r="H20" s="4"/>
      <c r="I20" s="5"/>
    </row>
    <row r="21" ht="90" customHeight="1" spans="1:9">
      <c r="A21" s="5"/>
      <c r="B21" s="5"/>
      <c r="C21" s="12" t="s">
        <v>156</v>
      </c>
      <c r="D21" s="12" t="s">
        <v>152</v>
      </c>
      <c r="E21" s="4" t="s">
        <v>157</v>
      </c>
      <c r="F21" s="5">
        <v>4</v>
      </c>
      <c r="G21" s="18">
        <f>F21*90%</f>
        <v>3.6</v>
      </c>
      <c r="H21" s="4"/>
      <c r="I21" s="5"/>
    </row>
    <row r="22" ht="135" spans="1:9">
      <c r="A22" s="19" t="s">
        <v>119</v>
      </c>
      <c r="B22" s="19" t="s">
        <v>158</v>
      </c>
      <c r="C22" s="4" t="s">
        <v>159</v>
      </c>
      <c r="D22" s="4" t="s">
        <v>152</v>
      </c>
      <c r="E22" s="4" t="s">
        <v>160</v>
      </c>
      <c r="F22" s="20">
        <v>3</v>
      </c>
      <c r="G22" s="8">
        <v>3</v>
      </c>
      <c r="H22" s="21" t="s">
        <v>161</v>
      </c>
      <c r="I22" s="40" t="s">
        <v>162</v>
      </c>
    </row>
    <row r="23" ht="56.25" spans="1:9">
      <c r="A23" s="19"/>
      <c r="B23" s="19"/>
      <c r="C23" s="4" t="s">
        <v>163</v>
      </c>
      <c r="D23" s="4" t="s">
        <v>164</v>
      </c>
      <c r="E23" s="4" t="s">
        <v>165</v>
      </c>
      <c r="F23" s="20">
        <v>3</v>
      </c>
      <c r="G23" s="8">
        <v>2.7</v>
      </c>
      <c r="H23" s="22"/>
      <c r="I23" s="41"/>
    </row>
    <row r="24" ht="112.5" spans="1:9">
      <c r="A24" s="19"/>
      <c r="B24" s="19"/>
      <c r="C24" s="4" t="s">
        <v>166</v>
      </c>
      <c r="D24" s="4" t="s">
        <v>152</v>
      </c>
      <c r="E24" s="4" t="s">
        <v>167</v>
      </c>
      <c r="F24" s="20">
        <v>3</v>
      </c>
      <c r="G24" s="8">
        <f>F24*90%</f>
        <v>2.7</v>
      </c>
      <c r="H24" s="22"/>
      <c r="I24" s="41"/>
    </row>
    <row r="25" ht="67.5" spans="1:9">
      <c r="A25" s="19"/>
      <c r="B25" s="19"/>
      <c r="C25" s="4" t="s">
        <v>168</v>
      </c>
      <c r="D25" s="4" t="s">
        <v>169</v>
      </c>
      <c r="E25" s="4" t="s">
        <v>170</v>
      </c>
      <c r="F25" s="20">
        <v>4</v>
      </c>
      <c r="G25" s="8">
        <v>4</v>
      </c>
      <c r="H25" s="22"/>
      <c r="I25" s="41"/>
    </row>
    <row r="26" ht="112.5" spans="1:9">
      <c r="A26" s="19"/>
      <c r="B26" s="19"/>
      <c r="C26" s="4" t="s">
        <v>171</v>
      </c>
      <c r="D26" s="4" t="s">
        <v>172</v>
      </c>
      <c r="E26" s="4" t="s">
        <v>173</v>
      </c>
      <c r="F26" s="20">
        <v>4</v>
      </c>
      <c r="G26" s="8">
        <v>3</v>
      </c>
      <c r="H26" s="22"/>
      <c r="I26" s="41"/>
    </row>
    <row r="27" ht="25" customHeight="1" spans="1:9">
      <c r="A27" s="23"/>
      <c r="B27" s="23"/>
      <c r="C27" s="4" t="s">
        <v>174</v>
      </c>
      <c r="D27" s="4" t="s">
        <v>175</v>
      </c>
      <c r="E27" s="24">
        <v>0.96</v>
      </c>
      <c r="F27" s="8">
        <v>4</v>
      </c>
      <c r="G27" s="8">
        <v>4</v>
      </c>
      <c r="H27" s="25"/>
      <c r="I27" s="42"/>
    </row>
    <row r="28" spans="1:9">
      <c r="A28" s="4" t="s">
        <v>176</v>
      </c>
      <c r="B28" s="4"/>
      <c r="C28" s="4"/>
      <c r="D28" s="4"/>
      <c r="E28" s="4"/>
      <c r="F28" s="4"/>
      <c r="G28" s="4"/>
      <c r="H28" s="4"/>
      <c r="I28" s="4"/>
    </row>
    <row r="29" spans="1:9">
      <c r="A29" s="5" t="s">
        <v>4</v>
      </c>
      <c r="B29" s="5" t="s">
        <v>6</v>
      </c>
      <c r="C29" s="5" t="s">
        <v>7</v>
      </c>
      <c r="D29" s="5" t="s">
        <v>8</v>
      </c>
      <c r="E29" s="5" t="s">
        <v>118</v>
      </c>
      <c r="F29" s="8" t="s">
        <v>105</v>
      </c>
      <c r="G29" s="8" t="s">
        <v>106</v>
      </c>
      <c r="H29" s="5" t="s">
        <v>9</v>
      </c>
      <c r="I29" s="5" t="s">
        <v>107</v>
      </c>
    </row>
    <row r="30" ht="45" spans="1:9">
      <c r="A30" s="5" t="s">
        <v>177</v>
      </c>
      <c r="B30" s="5" t="s">
        <v>178</v>
      </c>
      <c r="C30" s="5" t="s">
        <v>179</v>
      </c>
      <c r="D30" s="4" t="s">
        <v>179</v>
      </c>
      <c r="E30" s="4" t="s">
        <v>179</v>
      </c>
      <c r="F30" s="8">
        <v>1</v>
      </c>
      <c r="G30" s="8">
        <v>1</v>
      </c>
      <c r="H30" s="16" t="s">
        <v>180</v>
      </c>
      <c r="I30" s="4" t="s">
        <v>181</v>
      </c>
    </row>
    <row r="31" ht="90" spans="1:9">
      <c r="A31" s="5"/>
      <c r="B31" s="5"/>
      <c r="C31" s="5" t="s">
        <v>182</v>
      </c>
      <c r="D31" s="26" t="s">
        <v>183</v>
      </c>
      <c r="E31" s="26" t="s">
        <v>183</v>
      </c>
      <c r="F31" s="8">
        <v>2</v>
      </c>
      <c r="G31" s="8">
        <v>2</v>
      </c>
      <c r="H31" s="16" t="s">
        <v>184</v>
      </c>
      <c r="I31" s="4" t="s">
        <v>185</v>
      </c>
    </row>
    <row r="32" ht="45" spans="1:9">
      <c r="A32" s="5"/>
      <c r="B32" s="5"/>
      <c r="C32" s="5" t="s">
        <v>186</v>
      </c>
      <c r="D32" s="26" t="s">
        <v>187</v>
      </c>
      <c r="E32" s="26" t="s">
        <v>187</v>
      </c>
      <c r="F32" s="8">
        <v>1</v>
      </c>
      <c r="G32" s="8">
        <v>1</v>
      </c>
      <c r="H32" s="16" t="s">
        <v>188</v>
      </c>
      <c r="I32" s="4" t="s">
        <v>189</v>
      </c>
    </row>
    <row r="33" ht="90" spans="1:9">
      <c r="A33" s="5"/>
      <c r="B33" s="5" t="s">
        <v>190</v>
      </c>
      <c r="C33" s="5" t="s">
        <v>191</v>
      </c>
      <c r="D33" s="4" t="s">
        <v>191</v>
      </c>
      <c r="E33" s="4" t="s">
        <v>191</v>
      </c>
      <c r="F33" s="5">
        <v>4</v>
      </c>
      <c r="G33" s="5">
        <v>4</v>
      </c>
      <c r="H33" s="16" t="s">
        <v>192</v>
      </c>
      <c r="I33" s="4" t="s">
        <v>193</v>
      </c>
    </row>
    <row r="34" ht="33.75" spans="1:9">
      <c r="A34" s="5"/>
      <c r="B34" s="5" t="s">
        <v>194</v>
      </c>
      <c r="C34" s="5" t="s">
        <v>195</v>
      </c>
      <c r="D34" s="26" t="s">
        <v>196</v>
      </c>
      <c r="E34" s="26" t="s">
        <v>196</v>
      </c>
      <c r="F34" s="5">
        <v>4</v>
      </c>
      <c r="G34" s="5">
        <v>4</v>
      </c>
      <c r="H34" s="16" t="s">
        <v>197</v>
      </c>
      <c r="I34" s="4" t="s">
        <v>198</v>
      </c>
    </row>
    <row r="35" spans="1:9">
      <c r="A35" s="5"/>
      <c r="B35" s="5" t="s">
        <v>199</v>
      </c>
      <c r="C35" s="27" t="s">
        <v>200</v>
      </c>
      <c r="D35" s="27"/>
      <c r="E35" s="5" t="s">
        <v>201</v>
      </c>
      <c r="F35" s="5" t="s">
        <v>105</v>
      </c>
      <c r="G35" s="5" t="s">
        <v>106</v>
      </c>
      <c r="H35" s="5" t="s">
        <v>9</v>
      </c>
      <c r="I35" s="5" t="s">
        <v>107</v>
      </c>
    </row>
    <row r="36" ht="39.95" customHeight="1" spans="1:9">
      <c r="A36" s="5"/>
      <c r="B36" s="5" t="s">
        <v>202</v>
      </c>
      <c r="C36" s="28">
        <v>0.267624367870659</v>
      </c>
      <c r="D36" s="28"/>
      <c r="E36" s="29">
        <f>'[2]Z01 收入支出决算总表(财决01表)'!$O$35/'[2]Z01 收入支出决算总表(财决01表)'!$N$33</f>
        <v>0.222652682616606</v>
      </c>
      <c r="F36" s="5">
        <v>4</v>
      </c>
      <c r="G36" s="30">
        <v>4</v>
      </c>
      <c r="H36" s="4" t="s">
        <v>203</v>
      </c>
      <c r="I36" s="4" t="s">
        <v>204</v>
      </c>
    </row>
    <row r="37" ht="39.95" customHeight="1" spans="1:9">
      <c r="A37" s="5"/>
      <c r="B37" s="5"/>
      <c r="C37" s="28"/>
      <c r="D37" s="28"/>
      <c r="E37" s="27"/>
      <c r="F37" s="5"/>
      <c r="G37" s="31"/>
      <c r="H37" s="4" t="s">
        <v>205</v>
      </c>
      <c r="I37" s="4"/>
    </row>
    <row r="38" ht="33.75" spans="1:9">
      <c r="A38" s="5"/>
      <c r="B38" s="5" t="s">
        <v>206</v>
      </c>
      <c r="C38" s="5" t="s">
        <v>113</v>
      </c>
      <c r="D38" s="5"/>
      <c r="E38" s="29">
        <f>('[2]Z01 收入支出决算总表(财决01表)'!$O$33-'[2]Z01 收入支出决算总表(财决01表)'!$M$33)/'[2]Z01 收入支出决算总表(财决01表)'!$M$33</f>
        <v>-0.0450070985619657</v>
      </c>
      <c r="F38" s="5">
        <v>4</v>
      </c>
      <c r="G38" s="5">
        <v>4</v>
      </c>
      <c r="H38" s="4" t="s">
        <v>207</v>
      </c>
      <c r="I38" s="4" t="s">
        <v>208</v>
      </c>
    </row>
    <row r="39" ht="15.6" customHeight="1" spans="1:9">
      <c r="A39" s="5" t="s">
        <v>209</v>
      </c>
      <c r="B39" s="5"/>
      <c r="C39" s="5"/>
      <c r="D39" s="5"/>
      <c r="E39" s="5"/>
      <c r="F39" s="5">
        <f>SUM(F4)+SUM(F10:F27)+SUM(F30:F34)+SUM(F36:F38)</f>
        <v>100</v>
      </c>
      <c r="G39" s="32">
        <f>SUM(G4)+SUM(G10:G27)+SUM(G30:G34)+SUM(G36:G38)</f>
        <v>96.1998580287607</v>
      </c>
      <c r="H39" s="5"/>
      <c r="I39" s="5"/>
    </row>
    <row r="40" hidden="1" spans="3:5">
      <c r="C40" s="33" t="s">
        <v>210</v>
      </c>
      <c r="E40" s="34" t="s">
        <v>211</v>
      </c>
    </row>
    <row r="41" hidden="1" spans="3:5">
      <c r="C41" s="35">
        <v>125916005.49</v>
      </c>
      <c r="D41" s="34" t="s">
        <v>212</v>
      </c>
      <c r="E41" s="36">
        <v>151116330.5</v>
      </c>
    </row>
    <row r="42" hidden="1" spans="3:5">
      <c r="C42" s="37">
        <v>126842772.87</v>
      </c>
      <c r="D42" s="34" t="s">
        <v>213</v>
      </c>
      <c r="E42" s="36">
        <v>167121116.95</v>
      </c>
    </row>
    <row r="43" hidden="1" spans="3:5">
      <c r="C43" s="36">
        <v>162230491.2</v>
      </c>
      <c r="D43" s="34" t="s">
        <v>214</v>
      </c>
      <c r="E43" s="36">
        <v>206337190.74</v>
      </c>
    </row>
    <row r="44" hidden="1" spans="2:8">
      <c r="B44" s="38">
        <f>C44/C43</f>
        <v>0.223845008674917</v>
      </c>
      <c r="C44" s="36">
        <v>36314485.71</v>
      </c>
      <c r="D44" s="34" t="s">
        <v>215</v>
      </c>
      <c r="E44" s="36">
        <f>E43-E41</f>
        <v>55220860.24</v>
      </c>
      <c r="F44" s="38">
        <f>E44/E43</f>
        <v>0.267624367870659</v>
      </c>
      <c r="H44" s="38">
        <f>F44-B44</f>
        <v>0.0437793591957418</v>
      </c>
    </row>
    <row r="45" hidden="1" spans="5:6">
      <c r="E45" s="1">
        <f>E41-E42</f>
        <v>-16004786.45</v>
      </c>
      <c r="F45" s="38">
        <f>E45/E42</f>
        <v>-0.0957675890521266</v>
      </c>
    </row>
  </sheetData>
  <mergeCells count="34">
    <mergeCell ref="A1:I1"/>
    <mergeCell ref="A2:I2"/>
    <mergeCell ref="A8:I8"/>
    <mergeCell ref="A28:I28"/>
    <mergeCell ref="C35:D35"/>
    <mergeCell ref="C38:D38"/>
    <mergeCell ref="A39:E39"/>
    <mergeCell ref="H39:I39"/>
    <mergeCell ref="A4:A7"/>
    <mergeCell ref="A10:A16"/>
    <mergeCell ref="A17:A21"/>
    <mergeCell ref="A22:A27"/>
    <mergeCell ref="A30:A38"/>
    <mergeCell ref="B10:B16"/>
    <mergeCell ref="B17:B21"/>
    <mergeCell ref="B22:B27"/>
    <mergeCell ref="B30:B32"/>
    <mergeCell ref="B36:B37"/>
    <mergeCell ref="E5:E7"/>
    <mergeCell ref="E36:E37"/>
    <mergeCell ref="F4:F7"/>
    <mergeCell ref="F36:F37"/>
    <mergeCell ref="G4:G7"/>
    <mergeCell ref="G36:G37"/>
    <mergeCell ref="H4:H7"/>
    <mergeCell ref="H10:H16"/>
    <mergeCell ref="H17:H21"/>
    <mergeCell ref="H22:H27"/>
    <mergeCell ref="I4:I7"/>
    <mergeCell ref="I10:I16"/>
    <mergeCell ref="I17:I21"/>
    <mergeCell ref="I22:I27"/>
    <mergeCell ref="I36:I37"/>
    <mergeCell ref="C36:D37"/>
  </mergeCells>
  <pageMargins left="0.554861111111111" right="0.554861111111111" top="0.802777777777778" bottom="0.60625" header="0.5" footer="0.5"/>
  <pageSetup paperSize="9" scale="77" fitToHeight="0" orientation="landscape" blackAndWhite="1"/>
  <headerFooter>
    <oddFooter>&amp;C第 &amp;P 页</oddFooter>
  </headerFooter>
  <rowBreaks count="3" manualBreakCount="3">
    <brk id="21" max="8" man="1"/>
    <brk id="27" max="8" man="1"/>
    <brk id="39" max="16383" man="1"/>
  </rowBreaks>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Sheet1</vt:lpstr>
      <vt:lpstr>2023年社科院部门整体绩效评分表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凡特赛</cp:lastModifiedBy>
  <dcterms:created xsi:type="dcterms:W3CDTF">2023-05-09T11:32:00Z</dcterms:created>
  <dcterms:modified xsi:type="dcterms:W3CDTF">2024-05-21T00:43:10Z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8E0F6A0A6F914A69B9824B598B9BE490_13</vt:lpwstr>
  </property>
</Properties>
</file>