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mc:AlternateContent xmlns:mc="http://schemas.openxmlformats.org/markup-compatibility/2006">
    <mc:Choice Requires="x15">
      <x15ac:absPath xmlns:x15ac="http://schemas.microsoft.com/office/spreadsheetml/2010/11/ac" url="D:\工作资料\自评表-糖研所\自评表-糖研所\"/>
    </mc:Choice>
  </mc:AlternateContent>
  <xr:revisionPtr revIDLastSave="0" documentId="13_ncr:1_{826DDFED-EF5E-42E7-8015-B77D300B021E}"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Print_Area" localSheetId="0">Sheet1!$A$1:$J$35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4" i="1" l="1"/>
  <c r="H34" i="1"/>
  <c r="I23" i="1"/>
  <c r="I11" i="1"/>
  <c r="I10" i="1"/>
  <c r="I9" i="1"/>
  <c r="J8" i="1"/>
  <c r="I8" i="1"/>
</calcChain>
</file>

<file path=xl/sharedStrings.xml><?xml version="1.0" encoding="utf-8"?>
<sst xmlns="http://schemas.openxmlformats.org/spreadsheetml/2006/main" count="115" uniqueCount="94">
  <si>
    <t>附件3</t>
  </si>
  <si>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</si>
  <si>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（2023年度）</t>
  </si>
  <si>
    <t>项目名称</t>
  </si>
  <si>
    <t>糖研所基于糖尿病发病机制的相关研究</t>
  </si>
  <si>
    <t>主管部门</t>
  </si>
  <si>
    <t>北京市卫生健康委员会</t>
  </si>
  <si>
    <t>实施单位</t>
  </si>
  <si>
    <t>北京市糖尿病研究所</t>
  </si>
  <si>
    <t>项目负责人</t>
  </si>
  <si>
    <t>杨金奎</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</si>
  <si>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</si>
  <si>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</si>
  <si>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</si>
  <si>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</si>
  <si>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</si>
  <si>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</si>
  <si>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</si>
  <si>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</si>
  <si>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</si>
  <si>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</si>
  <si>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</si>
  <si>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</si>
  <si>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</si>
  <si>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</si>
  <si>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</si>
  <si>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</si>
  <si>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科研保持国际先进水平，深入研究糖尿病相关发病机制，寻找治疗糖尿病的靶点并筛选针对靶点的创新药。</t>
  </si>
  <si>
    <r>
      <rPr>
        <sz val="12"/>
        <color rgb="FF000000"/>
        <rFont val="宋体"/>
        <family val="3"/>
        <charset val="134"/>
      </rPr>
      <t>（1）北京市糖尿病综合防治指导工作稳步进行；（2）糖尿病相关临床研究顺利开展</t>
    </r>
    <r>
      <rPr>
        <sz val="12"/>
        <color rgb="FF000000"/>
        <rFont val="宋体"/>
        <family val="3"/>
        <charset val="134"/>
      </rPr>
      <t>①</t>
    </r>
    <r>
      <rPr>
        <sz val="12"/>
        <color rgb="FF000000"/>
        <rFont val="宋体"/>
        <family val="3"/>
        <charset val="134"/>
      </rPr>
      <t>利用大样本的糖尿病视网膜病变病例资源库，筛选极端病例，通过蛋白质组学研究获得血液及尿液中的糖尿病微血管并发症分子标记物</t>
    </r>
    <r>
      <rPr>
        <sz val="12"/>
        <color rgb="FF000000"/>
        <rFont val="宋体"/>
        <family val="3"/>
        <charset val="134"/>
      </rPr>
      <t>②</t>
    </r>
    <r>
      <rPr>
        <sz val="12"/>
        <color rgb="FF000000"/>
        <rFont val="宋体"/>
        <family val="3"/>
        <charset val="134"/>
      </rPr>
      <t>中国人群 1 型糖尿病的发病率调查③糖尿病肾病无创检测系统的建立④盐酸小檗碱（BBR）与肠促胰素分泌关系的一期临床研究⑤糖尿病与新冠相关研究 （3）创办代谢性疾病创新药研发联合实验室；（4）“糖尿病分子靶标的研发与应用”获得高等学校科学研究优秀成果奖（科学技术进步）二等奖。（5） 邀请日本群马大学生体调节研究所教授来京召开“第三届北京市糖尿病研究所与日本群马大学生体调节研究所学术研讨会”；（6）国家自然科学基金面上1项，国家自然科学基金青年基金1项，北京市自然科学基金3项；（7）北京市医院管理中心-青苗人才计划基金1项；（8）北京市医院管理中心-青年职工创新工作室-创新梦工场1项；（9）SCI论文4篇，中文核心2篇。</t>
    </r>
  </si>
  <si>
    <t>绩效指标</t>
  </si>
  <si>
    <t>一级指标</t>
  </si>
  <si>
    <t>二级指标</t>
  </si>
  <si>
    <t>三级指标</t>
  </si>
  <si>
    <t>年度指标值(A)</t>
  </si>
  <si>
    <t>实际完成值(B)</t>
  </si>
  <si>
    <t>分值</t>
  </si>
  <si>
    <t>偏差原因分析及改进措施</t>
  </si>
  <si>
    <t>产出指标（40分）</t>
  </si>
  <si>
    <t>数量指标</t>
  </si>
  <si>
    <t>筛选治疗糖尿病的新靶点</t>
  </si>
  <si>
    <t>≥1个</t>
  </si>
  <si>
    <t>2个</t>
  </si>
  <si>
    <t>阐明糖尿病新靶点的作用机制</t>
  </si>
  <si>
    <t>筛选可用于治疗糖尿病的药物</t>
  </si>
  <si>
    <t>线上或线下举办糖尿病防治的义诊</t>
  </si>
  <si>
    <t>1次</t>
  </si>
  <si>
    <t>线上或线下举办糖尿病防治科普讲座</t>
  </si>
  <si>
    <t>2次</t>
  </si>
  <si>
    <t>参加线上或线下国内会议及学术交流</t>
  </si>
  <si>
    <t>12人次</t>
  </si>
  <si>
    <t xml:space="preserve">发表中文核心期刊，SCI论文 </t>
  </si>
  <si>
    <t>≥7篇</t>
  </si>
  <si>
    <t>6篇</t>
  </si>
  <si>
    <t>有一篇SCI正在投稿暂未接收，所以数量少了一篇</t>
  </si>
  <si>
    <t>培养、引进人才</t>
  </si>
  <si>
    <t>≥2人</t>
  </si>
  <si>
    <t>4人</t>
  </si>
  <si>
    <t>质量指标</t>
  </si>
  <si>
    <t>在国际权威期刊发表论文</t>
  </si>
  <si>
    <t>≥5篇</t>
  </si>
  <si>
    <t>4篇</t>
  </si>
  <si>
    <t>申请专利</t>
  </si>
  <si>
    <t>≥1项</t>
  </si>
  <si>
    <t>1项</t>
  </si>
  <si>
    <t>申请了专利但未能获得授权</t>
  </si>
  <si>
    <t>时效指标</t>
  </si>
  <si>
    <t>方案制定和前期准备时间、确定糖尿病靶点并阐明作用机制；完成基础研究及相关药物筛选、数据分析，撰写文章</t>
  </si>
  <si>
    <t>≤12月</t>
  </si>
  <si>
    <t>12月</t>
  </si>
  <si>
    <t>成本指标（10分）</t>
  </si>
  <si>
    <t>经济成本指标</t>
  </si>
  <si>
    <t>项目成本控制额</t>
  </si>
  <si>
    <t>350万</t>
  </si>
  <si>
    <t>效果指标（30分）</t>
  </si>
  <si>
    <t>社会效益
指标</t>
  </si>
  <si>
    <t>筛选改善糖尿病症状的现有药物或新药，寻找治疗糖尿病的靶点并筛选针对靶点的创新药；举办线上或线下学习班/学术论坛/社区或医院义诊；</t>
  </si>
  <si>
    <t>筛选了传统中药黄莲主要成分小檗碱，确定CTSL作为糖尿病并发症的新靶点；筛选通过抑制CTSL改善糖尿病肾病的小分子化合物。举办线上或线下学习班/学术论坛。</t>
  </si>
  <si>
    <t>线上或线下举办糖尿病防治及相关药物科普培训班，将相关知识和技术推广至社区，提升患者的认可度和国际知名度。</t>
  </si>
  <si>
    <t>开展线上或线下糖尿病防治培训班，进行糖尿病及其并发症的科普和宣教，患者非常认可。</t>
  </si>
  <si>
    <t>效益指标量化不足</t>
  </si>
  <si>
    <t>生态效益
指标</t>
  </si>
  <si>
    <t>无</t>
  </si>
  <si>
    <t>-</t>
  </si>
  <si>
    <t>可持续影响指标</t>
  </si>
  <si>
    <t>保持国内学术领先地位，提升国际知名度，发表具有国际影响力的文章；人才梯队建设提高作用；项目可延续性；相关人员年度专业继续医学教育率；对设备及时更新升级改造的保障作用；对配套基础设施建设的推动作用；</t>
  </si>
  <si>
    <t>参加国内中华医学会糖尿病学分会第二十五次全国学术会议，口头报告6人次；2023年第83届美国糖尿病协会科学会议（ADA）做口头报道1人次；发表国际上有影响力的文章4篇；引进博士后1人，博士1人；</t>
  </si>
  <si>
    <t>满意度
指标（10分）</t>
  </si>
  <si>
    <t>服务对象满意度指标</t>
  </si>
  <si>
    <t>受益群众、受益培训人员</t>
  </si>
  <si>
    <t>满意度≥95%</t>
  </si>
  <si>
    <t>进行学术报告反响热烈，但因无法开展问卷调查，未对满意度值进行具体评估。</t>
  </si>
  <si>
    <t>未开展满意度调查</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</si>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</sst>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8" formatCode="0.00_ "/>
  </numFmts>
  <fonts count="12">
    <font>
      <sz val="11"/>
      <color theme="1"/>
      <name val="等线"/>
      <charset val="134"/>
      <scheme val="minor"/>
    </font>
    <font>
      <sz val="22"/>
      <color theme="1"/>
      <name val="方正黑体_GBK"/>
      <charset val="134"/>
    </font>
    <font>
      <sz val="16"/>
      <color theme="1"/>
      <name val="仿宋_GB2312"/>
      <charset val="134"/>
    </font>
    <font>
      <sz val="11"/>
      <color rgb="FF000000"/>
      <name val="宋体"/>
      <family val="3"/>
      <charset val="134"/>
    </font>
    <font>
      <sz val="12"/>
      <color rgb="FF000000"/>
      <name val="宋体"/>
      <family val="3"/>
      <charset val="134"/>
    </font>
    <font>
      <sz val="1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bottom style="thin">
        <color auto="1"/>
      </bottom>
      <diagonal/>
    </border>
  </borders>
  <cellStyleXfs count="2">
    <xf numFmtId="0" fontId="0" fillId="0" borderId="0"/>
    <xf numFmtId="9" fontId="10" fillId="0" borderId="0" applyFont="0" applyFill="0" applyBorder="0" applyAlignment="0" applyProtection="0">
      <alignment vertical="center"/>
    </xf>
  </cellStyleXfs>
  <cellXfs count="42">
    <xf numFmtId="0" fontId="0" fillId="0" borderId="0" xfId="0"/>
    <xf numFmtId="178" fontId="0" fillId="0" borderId="0" xfId="0" applyNumberFormat="1"/>
    <xf numFmtId="0" fontId="0" fillId="0" borderId="0" xfId="0" applyAlignment="1">
      <alignment wrapText="1"/>
    </xf>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horizontal="center" vertical="center"/>
    </xf>
    <xf numFmtId="0" fontId="7" fillId="0" borderId="6" xfId="0" applyFont="1" applyBorder="1" applyAlignment="1">
      <alignment horizontal="center" vertical="center"/>
    </xf>
    <xf numFmtId="0" fontId="4" fillId="0" borderId="0" xfId="0" applyFont="1" applyAlignment="1">
      <alignment horizontal="left" vertical="center"/>
    </xf>
    <xf numFmtId="178" fontId="4" fillId="0" borderId="1" xfId="0" applyNumberFormat="1" applyFont="1" applyBorder="1" applyAlignment="1">
      <alignment horizontal="center" vertical="center"/>
    </xf>
    <xf numFmtId="178" fontId="4" fillId="0" borderId="1" xfId="0" applyNumberFormat="1" applyFont="1" applyBorder="1" applyAlignment="1">
      <alignment horizontal="center" vertical="center" wrapText="1"/>
    </xf>
    <xf numFmtId="178" fontId="4" fillId="0" borderId="1" xfId="1" applyNumberFormat="1" applyFont="1" applyBorder="1" applyAlignment="1">
      <alignment horizontal="center" vertical="center"/>
    </xf>
    <xf numFmtId="0" fontId="0" fillId="0" borderId="1" xfId="0" applyBorder="1" applyAlignment="1">
      <alignment wrapText="1"/>
    </xf>
    <xf numFmtId="178" fontId="6" fillId="0" borderId="1" xfId="0" applyNumberFormat="1" applyFont="1" applyBorder="1" applyAlignment="1">
      <alignment horizontal="center" vertical="center" wrapText="1"/>
    </xf>
    <xf numFmtId="178" fontId="6" fillId="0" borderId="1" xfId="0" applyNumberFormat="1" applyFont="1" applyBorder="1" applyAlignment="1">
      <alignment vertical="center" wrapText="1"/>
    </xf>
    <xf numFmtId="178" fontId="7" fillId="0" borderId="1" xfId="0" applyNumberFormat="1" applyFont="1" applyBorder="1" applyAlignment="1">
      <alignment horizontal="center" vertical="center"/>
    </xf>
    <xf numFmtId="0" fontId="2" fillId="0" borderId="0" xfId="0" applyFont="1" applyAlignment="1">
      <alignment horizontal="center" vertical="center" wrapText="1"/>
    </xf>
    <xf numFmtId="178" fontId="2" fillId="0" borderId="0" xfId="0" applyNumberFormat="1" applyFont="1" applyAlignment="1">
      <alignment horizontal="center" vertical="center" wrapText="1"/>
    </xf>
    <xf numFmtId="0" fontId="3" fillId="0" borderId="0" xfId="0" applyFont="1" applyAlignment="1">
      <alignment horizontal="center" vertical="center" wrapText="1"/>
    </xf>
    <xf numFmtId="178" fontId="3" fillId="0" borderId="0" xfId="0" applyNumberFormat="1" applyFont="1" applyAlignment="1">
      <alignment horizontal="center" vertical="center" wrapText="1"/>
    </xf>
    <xf numFmtId="0" fontId="4" fillId="0" borderId="1" xfId="0" applyFont="1" applyBorder="1" applyAlignment="1">
      <alignment horizontal="center" vertical="center"/>
    </xf>
    <xf numFmtId="178"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178" fontId="4" fillId="0" borderId="1" xfId="0" applyNumberFormat="1" applyFont="1" applyBorder="1" applyAlignment="1">
      <alignment horizontal="center" vertical="center" wrapText="1"/>
    </xf>
    <xf numFmtId="0" fontId="4" fillId="0" borderId="1" xfId="0" applyFont="1" applyBorder="1" applyAlignment="1">
      <alignment horizontal="left" vertical="center"/>
    </xf>
    <xf numFmtId="0" fontId="5" fillId="0" borderId="5" xfId="0" applyFont="1" applyBorder="1" applyAlignment="1">
      <alignment horizontal="left" vertical="center" wrapText="1"/>
    </xf>
    <xf numFmtId="178" fontId="0" fillId="0" borderId="5" xfId="0" applyNumberFormat="1" applyBorder="1" applyAlignment="1">
      <alignment wrapText="1"/>
    </xf>
    <xf numFmtId="0" fontId="0" fillId="0" borderId="5" xfId="0" applyBorder="1" applyAlignment="1">
      <alignment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4" fillId="0" borderId="0" xfId="0" applyFont="1" applyAlignment="1">
      <alignment horizontal="left" vertical="center" wrapText="1"/>
    </xf>
    <xf numFmtId="0" fontId="4" fillId="0" borderId="1" xfId="0" applyFont="1" applyBorder="1" applyAlignment="1">
      <alignment horizontal="center" vertical="center" textRotation="255"/>
    </xf>
    <xf numFmtId="0" fontId="0" fillId="0" borderId="1" xfId="0" applyBorder="1"/>
    <xf numFmtId="0" fontId="0" fillId="0" borderId="1" xfId="0"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22860</xdr:colOff>
      <xdr:row>6</xdr:row>
      <xdr:rowOff>27940</xdr:rowOff>
    </xdr:from>
    <xdr:to>
      <xdr:col>3</xdr:col>
      <xdr:colOff>1332230</xdr:colOff>
      <xdr:row>6</xdr:row>
      <xdr:rowOff>342265</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57070"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7"/>
  <sheetViews>
    <sheetView tabSelected="1" view="pageBreakPreview" topLeftCell="A19" zoomScale="70" zoomScaleNormal="100" workbookViewId="0">
      <selection activeCell="I21" sqref="I21"/>
    </sheetView>
  </sheetViews>
  <sheetFormatPr defaultColWidth="9" defaultRowHeight="13.8"/>
  <cols>
    <col min="1" max="1" width="5.33203125" customWidth="1"/>
    <col min="2" max="2" width="7.77734375" customWidth="1"/>
    <col min="3" max="3" width="12.21875" customWidth="1"/>
    <col min="4" max="4" width="17.77734375" customWidth="1"/>
    <col min="5" max="5" width="19.44140625" customWidth="1"/>
    <col min="6" max="6" width="13.33203125" customWidth="1"/>
    <col min="7" max="7" width="11.6640625" customWidth="1"/>
    <col min="8" max="8" width="12.44140625" customWidth="1"/>
    <col min="9" max="9" width="11" style="1" customWidth="1"/>
    <col min="10" max="10" width="31.21875" style="2" customWidth="1"/>
  </cols>
  <sheetData>
    <row r="1" spans="1:11" ht="27" customHeight="1">
      <c r="A1" s="3" t="s">
        <v>0</v>
      </c>
    </row>
    <row r="2" spans="1:11" ht="33.9" customHeight="1">
      <c r="A2" s="21" t="s">
        <v>1</v>
      </c>
      <c r="B2" s="21"/>
      <c r="C2" s="21"/>
      <c r="D2" s="21"/>
      <c r="E2" s="21"/>
      <c r="F2" s="21"/>
      <c r="G2" s="21"/>
      <c r="H2" s="21"/>
      <c r="I2" s="22"/>
      <c r="J2" s="21"/>
    </row>
    <row r="3" spans="1:11" ht="18.75" customHeight="1">
      <c r="A3" s="23" t="s">
        <v>2</v>
      </c>
      <c r="B3" s="23"/>
      <c r="C3" s="23"/>
      <c r="D3" s="23"/>
      <c r="E3" s="23"/>
      <c r="F3" s="23"/>
      <c r="G3" s="23"/>
      <c r="H3" s="23"/>
      <c r="I3" s="24"/>
      <c r="J3" s="23"/>
    </row>
    <row r="4" spans="1:11" ht="20.100000000000001" customHeight="1">
      <c r="A4" s="25" t="s">
        <v>3</v>
      </c>
      <c r="B4" s="25"/>
      <c r="C4" s="25"/>
      <c r="D4" s="25" t="s">
        <v>4</v>
      </c>
      <c r="E4" s="25"/>
      <c r="F4" s="25"/>
      <c r="G4" s="25"/>
      <c r="H4" s="25"/>
      <c r="I4" s="26"/>
      <c r="J4" s="27"/>
    </row>
    <row r="5" spans="1:11" ht="20.100000000000001" customHeight="1">
      <c r="A5" s="25" t="s">
        <v>5</v>
      </c>
      <c r="B5" s="25"/>
      <c r="C5" s="25"/>
      <c r="D5" s="28" t="s">
        <v>6</v>
      </c>
      <c r="E5" s="29"/>
      <c r="F5" s="30"/>
      <c r="G5" s="4" t="s">
        <v>7</v>
      </c>
      <c r="H5" s="27" t="s">
        <v>8</v>
      </c>
      <c r="I5" s="31"/>
      <c r="J5" s="27"/>
    </row>
    <row r="6" spans="1:11" ht="20.100000000000001" customHeight="1">
      <c r="A6" s="25" t="s">
        <v>9</v>
      </c>
      <c r="B6" s="25"/>
      <c r="C6" s="25"/>
      <c r="D6" s="32" t="s">
        <v>10</v>
      </c>
      <c r="E6" s="32"/>
      <c r="F6" s="6"/>
      <c r="G6" s="4" t="s">
        <v>11</v>
      </c>
      <c r="H6" s="33">
        <v>13611167636</v>
      </c>
      <c r="I6" s="34"/>
      <c r="J6" s="35"/>
      <c r="K6" s="35"/>
    </row>
    <row r="7" spans="1:11" ht="31.2">
      <c r="A7" s="27" t="s">
        <v>12</v>
      </c>
      <c r="B7" s="27"/>
      <c r="C7" s="27"/>
      <c r="D7" s="4"/>
      <c r="E7" s="5" t="s">
        <v>13</v>
      </c>
      <c r="F7" s="5" t="s">
        <v>14</v>
      </c>
      <c r="G7" s="5" t="s">
        <v>15</v>
      </c>
      <c r="H7" s="5" t="s">
        <v>16</v>
      </c>
      <c r="I7" s="15" t="s">
        <v>17</v>
      </c>
      <c r="J7" s="5" t="s">
        <v>18</v>
      </c>
    </row>
    <row r="8" spans="1:11" ht="20.100000000000001" customHeight="1">
      <c r="A8" s="27"/>
      <c r="B8" s="27"/>
      <c r="C8" s="27"/>
      <c r="D8" s="7" t="s">
        <v>19</v>
      </c>
      <c r="E8" s="4">
        <v>347.6</v>
      </c>
      <c r="F8" s="4">
        <v>347.6</v>
      </c>
      <c r="G8" s="4">
        <v>331.373177</v>
      </c>
      <c r="H8" s="4">
        <v>10</v>
      </c>
      <c r="I8" s="16">
        <f>G8/F8</f>
        <v>0.95331754027617899</v>
      </c>
      <c r="J8" s="5">
        <f>ROUND(10*I8,2)</f>
        <v>9.5299999999999994</v>
      </c>
    </row>
    <row r="9" spans="1:11" ht="31.2">
      <c r="A9" s="27"/>
      <c r="B9" s="27"/>
      <c r="C9" s="27"/>
      <c r="D9" s="8" t="s">
        <v>20</v>
      </c>
      <c r="E9" s="4">
        <v>347.6</v>
      </c>
      <c r="F9" s="4">
        <v>347.6</v>
      </c>
      <c r="G9" s="4">
        <v>331.373177</v>
      </c>
      <c r="H9" s="4" t="s">
        <v>21</v>
      </c>
      <c r="I9" s="16">
        <f>G9/F9</f>
        <v>0.95331754027617899</v>
      </c>
      <c r="J9" s="5" t="s">
        <v>21</v>
      </c>
    </row>
    <row r="10" spans="1:11" ht="24.9" customHeight="1">
      <c r="A10" s="27"/>
      <c r="B10" s="27"/>
      <c r="C10" s="27"/>
      <c r="D10" s="4" t="s">
        <v>22</v>
      </c>
      <c r="E10" s="4"/>
      <c r="F10" s="4"/>
      <c r="G10" s="4"/>
      <c r="H10" s="4" t="s">
        <v>21</v>
      </c>
      <c r="I10" s="16" t="e">
        <f>G10/F10</f>
        <v>#DIV/0!</v>
      </c>
      <c r="J10" s="5" t="s">
        <v>21</v>
      </c>
    </row>
    <row r="11" spans="1:11" ht="18.899999999999999" customHeight="1">
      <c r="A11" s="27"/>
      <c r="B11" s="27"/>
      <c r="C11" s="27"/>
      <c r="D11" s="6" t="s">
        <v>23</v>
      </c>
      <c r="E11" s="4"/>
      <c r="F11" s="4"/>
      <c r="G11" s="4"/>
      <c r="H11" s="4" t="s">
        <v>21</v>
      </c>
      <c r="I11" s="16" t="e">
        <f>G11/F11</f>
        <v>#DIV/0!</v>
      </c>
      <c r="J11" s="5" t="s">
        <v>21</v>
      </c>
    </row>
    <row r="12" spans="1:11" ht="26.1" customHeight="1">
      <c r="A12" s="39" t="s">
        <v>24</v>
      </c>
      <c r="B12" s="27" t="s">
        <v>25</v>
      </c>
      <c r="C12" s="27"/>
      <c r="D12" s="27"/>
      <c r="E12" s="27"/>
      <c r="F12" s="27" t="s">
        <v>26</v>
      </c>
      <c r="G12" s="27"/>
      <c r="H12" s="27"/>
      <c r="I12" s="31"/>
      <c r="J12" s="27"/>
    </row>
    <row r="13" spans="1:11" ht="205.05" customHeight="1">
      <c r="A13" s="39"/>
      <c r="B13" s="27" t="s">
        <v>27</v>
      </c>
      <c r="C13" s="27"/>
      <c r="D13" s="27"/>
      <c r="E13" s="27"/>
      <c r="F13" s="27" t="s">
        <v>28</v>
      </c>
      <c r="G13" s="27"/>
      <c r="H13" s="27"/>
      <c r="I13" s="31"/>
      <c r="J13" s="27"/>
    </row>
    <row r="14" spans="1:11" ht="27.75" customHeight="1">
      <c r="A14" s="39" t="s">
        <v>29</v>
      </c>
      <c r="B14" s="5" t="s">
        <v>30</v>
      </c>
      <c r="C14" s="4" t="s">
        <v>31</v>
      </c>
      <c r="D14" s="4" t="s">
        <v>32</v>
      </c>
      <c r="E14" s="4" t="s">
        <v>33</v>
      </c>
      <c r="F14" s="27" t="s">
        <v>34</v>
      </c>
      <c r="G14" s="27"/>
      <c r="H14" s="5" t="s">
        <v>35</v>
      </c>
      <c r="I14" s="15" t="s">
        <v>18</v>
      </c>
      <c r="J14" s="5" t="s">
        <v>36</v>
      </c>
    </row>
    <row r="15" spans="1:11" ht="41.1" customHeight="1">
      <c r="A15" s="39"/>
      <c r="B15" s="36" t="s">
        <v>37</v>
      </c>
      <c r="C15" s="25" t="s">
        <v>38</v>
      </c>
      <c r="D15" s="5" t="s">
        <v>39</v>
      </c>
      <c r="E15" s="4" t="s">
        <v>40</v>
      </c>
      <c r="F15" s="25" t="s">
        <v>41</v>
      </c>
      <c r="G15" s="25"/>
      <c r="H15" s="5">
        <v>5</v>
      </c>
      <c r="I15" s="15">
        <v>5</v>
      </c>
      <c r="J15" s="5"/>
    </row>
    <row r="16" spans="1:11" ht="41.1" customHeight="1">
      <c r="A16" s="39"/>
      <c r="B16" s="36"/>
      <c r="C16" s="40"/>
      <c r="D16" s="5" t="s">
        <v>42</v>
      </c>
      <c r="E16" s="4" t="s">
        <v>40</v>
      </c>
      <c r="F16" s="27" t="s">
        <v>41</v>
      </c>
      <c r="G16" s="27"/>
      <c r="H16" s="5">
        <v>5</v>
      </c>
      <c r="I16" s="15">
        <v>5</v>
      </c>
      <c r="J16" s="5"/>
    </row>
    <row r="17" spans="1:10" ht="41.1" customHeight="1">
      <c r="A17" s="39"/>
      <c r="B17" s="36"/>
      <c r="C17" s="40"/>
      <c r="D17" s="5" t="s">
        <v>43</v>
      </c>
      <c r="E17" s="5" t="s">
        <v>40</v>
      </c>
      <c r="F17" s="27" t="s">
        <v>41</v>
      </c>
      <c r="G17" s="27"/>
      <c r="H17" s="5">
        <v>5</v>
      </c>
      <c r="I17" s="15">
        <v>5</v>
      </c>
      <c r="J17" s="5"/>
    </row>
    <row r="18" spans="1:10" ht="41.1" customHeight="1">
      <c r="A18" s="39"/>
      <c r="B18" s="36"/>
      <c r="C18" s="40"/>
      <c r="D18" s="5" t="s">
        <v>44</v>
      </c>
      <c r="E18" s="5" t="s">
        <v>45</v>
      </c>
      <c r="F18" s="27" t="s">
        <v>45</v>
      </c>
      <c r="G18" s="27"/>
      <c r="H18" s="5">
        <v>2</v>
      </c>
      <c r="I18" s="15">
        <v>2</v>
      </c>
      <c r="J18" s="5"/>
    </row>
    <row r="19" spans="1:10" ht="41.1" customHeight="1">
      <c r="A19" s="39"/>
      <c r="B19" s="36"/>
      <c r="C19" s="40"/>
      <c r="D19" s="5" t="s">
        <v>46</v>
      </c>
      <c r="E19" s="5" t="s">
        <v>47</v>
      </c>
      <c r="F19" s="27" t="s">
        <v>47</v>
      </c>
      <c r="G19" s="27"/>
      <c r="H19" s="5">
        <v>3</v>
      </c>
      <c r="I19" s="15">
        <v>3</v>
      </c>
      <c r="J19" s="5"/>
    </row>
    <row r="20" spans="1:10" ht="41.1" customHeight="1">
      <c r="A20" s="39"/>
      <c r="B20" s="36"/>
      <c r="C20" s="40"/>
      <c r="D20" s="5" t="s">
        <v>48</v>
      </c>
      <c r="E20" s="5" t="s">
        <v>49</v>
      </c>
      <c r="F20" s="27" t="s">
        <v>49</v>
      </c>
      <c r="G20" s="27"/>
      <c r="H20" s="5">
        <v>3</v>
      </c>
      <c r="I20" s="15">
        <v>3</v>
      </c>
      <c r="J20" s="5"/>
    </row>
    <row r="21" spans="1:10" ht="41.1" customHeight="1">
      <c r="A21" s="39"/>
      <c r="B21" s="36"/>
      <c r="C21" s="40"/>
      <c r="D21" s="5" t="s">
        <v>50</v>
      </c>
      <c r="E21" s="5" t="s">
        <v>51</v>
      </c>
      <c r="F21" s="27" t="s">
        <v>52</v>
      </c>
      <c r="G21" s="27"/>
      <c r="H21" s="5">
        <v>5</v>
      </c>
      <c r="I21" s="15">
        <v>4.29</v>
      </c>
      <c r="J21" s="5" t="s">
        <v>53</v>
      </c>
    </row>
    <row r="22" spans="1:10" ht="41.1" customHeight="1">
      <c r="A22" s="39"/>
      <c r="B22" s="36"/>
      <c r="C22" s="40"/>
      <c r="D22" s="5" t="s">
        <v>54</v>
      </c>
      <c r="E22" s="5" t="s">
        <v>55</v>
      </c>
      <c r="F22" s="27" t="s">
        <v>56</v>
      </c>
      <c r="G22" s="27"/>
      <c r="H22" s="5">
        <v>2</v>
      </c>
      <c r="I22" s="15">
        <v>2</v>
      </c>
      <c r="J22" s="17"/>
    </row>
    <row r="23" spans="1:10" ht="41.1" customHeight="1">
      <c r="A23" s="39"/>
      <c r="B23" s="36"/>
      <c r="C23" s="25" t="s">
        <v>57</v>
      </c>
      <c r="D23" s="5" t="s">
        <v>58</v>
      </c>
      <c r="E23" s="5" t="s">
        <v>59</v>
      </c>
      <c r="F23" s="27" t="s">
        <v>60</v>
      </c>
      <c r="G23" s="27"/>
      <c r="H23" s="5">
        <v>3</v>
      </c>
      <c r="I23" s="15">
        <f>4/5*3</f>
        <v>2.4</v>
      </c>
      <c r="J23" s="5" t="s">
        <v>53</v>
      </c>
    </row>
    <row r="24" spans="1:10" ht="41.1" customHeight="1">
      <c r="A24" s="39"/>
      <c r="B24" s="36"/>
      <c r="C24" s="25"/>
      <c r="D24" s="5" t="s">
        <v>61</v>
      </c>
      <c r="E24" s="5" t="s">
        <v>62</v>
      </c>
      <c r="F24" s="27" t="s">
        <v>63</v>
      </c>
      <c r="G24" s="27"/>
      <c r="H24" s="5">
        <v>2</v>
      </c>
      <c r="I24" s="15">
        <v>2</v>
      </c>
      <c r="J24" s="5" t="s">
        <v>64</v>
      </c>
    </row>
    <row r="25" spans="1:10" ht="104.25" customHeight="1">
      <c r="A25" s="39"/>
      <c r="B25" s="36"/>
      <c r="C25" s="25" t="s">
        <v>65</v>
      </c>
      <c r="D25" s="10" t="s">
        <v>66</v>
      </c>
      <c r="E25" s="9" t="s">
        <v>67</v>
      </c>
      <c r="F25" s="36" t="s">
        <v>68</v>
      </c>
      <c r="G25" s="36"/>
      <c r="H25" s="9">
        <v>5</v>
      </c>
      <c r="I25" s="18">
        <v>5</v>
      </c>
      <c r="J25" s="5"/>
    </row>
    <row r="26" spans="1:10" ht="0.75" customHeight="1">
      <c r="A26" s="39"/>
      <c r="B26" s="10"/>
      <c r="C26" s="41"/>
      <c r="D26" s="10"/>
      <c r="E26" s="10"/>
      <c r="F26" s="10"/>
      <c r="G26" s="10"/>
      <c r="H26" s="10"/>
      <c r="I26" s="19"/>
      <c r="J26" s="5"/>
    </row>
    <row r="27" spans="1:10" ht="40.5" hidden="1" customHeight="1">
      <c r="A27" s="39"/>
      <c r="B27" s="10"/>
      <c r="C27" s="41"/>
      <c r="D27" s="10"/>
      <c r="E27" s="10"/>
      <c r="F27" s="10"/>
      <c r="G27" s="10"/>
      <c r="H27" s="10"/>
      <c r="I27" s="19"/>
      <c r="J27" s="5"/>
    </row>
    <row r="28" spans="1:10" ht="38.1" customHeight="1">
      <c r="A28" s="39"/>
      <c r="B28" s="9" t="s">
        <v>69</v>
      </c>
      <c r="C28" s="5" t="s">
        <v>70</v>
      </c>
      <c r="D28" s="9" t="s">
        <v>71</v>
      </c>
      <c r="E28" s="5" t="s">
        <v>72</v>
      </c>
      <c r="F28" s="27">
        <v>331.373177</v>
      </c>
      <c r="G28" s="27"/>
      <c r="H28" s="5">
        <v>10</v>
      </c>
      <c r="I28" s="15">
        <v>10</v>
      </c>
      <c r="J28" s="5"/>
    </row>
    <row r="29" spans="1:10" ht="124.8">
      <c r="A29" s="39"/>
      <c r="B29" s="36" t="s">
        <v>73</v>
      </c>
      <c r="C29" s="9" t="s">
        <v>74</v>
      </c>
      <c r="D29" s="9" t="s">
        <v>74</v>
      </c>
      <c r="E29" s="5" t="s">
        <v>75</v>
      </c>
      <c r="F29" s="27" t="s">
        <v>76</v>
      </c>
      <c r="G29" s="27"/>
      <c r="H29" s="5">
        <v>10</v>
      </c>
      <c r="I29" s="15">
        <v>10</v>
      </c>
      <c r="J29" s="5"/>
    </row>
    <row r="30" spans="1:10" ht="109.2">
      <c r="A30" s="39"/>
      <c r="B30" s="36"/>
      <c r="C30" s="9" t="s">
        <v>74</v>
      </c>
      <c r="D30" s="9" t="s">
        <v>74</v>
      </c>
      <c r="E30" s="5" t="s">
        <v>77</v>
      </c>
      <c r="F30" s="27" t="s">
        <v>78</v>
      </c>
      <c r="G30" s="27"/>
      <c r="H30" s="5">
        <v>10</v>
      </c>
      <c r="I30" s="15">
        <v>9</v>
      </c>
      <c r="J30" s="5" t="s">
        <v>79</v>
      </c>
    </row>
    <row r="31" spans="1:10" ht="36.9" customHeight="1">
      <c r="A31" s="39"/>
      <c r="B31" s="36"/>
      <c r="C31" s="9" t="s">
        <v>80</v>
      </c>
      <c r="D31" s="5" t="s">
        <v>81</v>
      </c>
      <c r="E31" s="5" t="s">
        <v>81</v>
      </c>
      <c r="F31" s="25" t="s">
        <v>81</v>
      </c>
      <c r="G31" s="25"/>
      <c r="H31" s="5" t="s">
        <v>82</v>
      </c>
      <c r="I31" s="14" t="s">
        <v>82</v>
      </c>
      <c r="J31" s="5"/>
    </row>
    <row r="32" spans="1:10" ht="70.5" customHeight="1">
      <c r="A32" s="39"/>
      <c r="B32" s="36"/>
      <c r="C32" s="9" t="s">
        <v>83</v>
      </c>
      <c r="D32" s="9" t="s">
        <v>83</v>
      </c>
      <c r="E32" s="5" t="s">
        <v>84</v>
      </c>
      <c r="F32" s="27" t="s">
        <v>85</v>
      </c>
      <c r="G32" s="27"/>
      <c r="H32" s="5">
        <v>10</v>
      </c>
      <c r="I32" s="14">
        <v>10</v>
      </c>
      <c r="J32" s="5"/>
    </row>
    <row r="33" spans="1:10" ht="68.25" customHeight="1">
      <c r="A33" s="39"/>
      <c r="B33" s="10" t="s">
        <v>86</v>
      </c>
      <c r="C33" s="10" t="s">
        <v>87</v>
      </c>
      <c r="D33" s="5" t="s">
        <v>88</v>
      </c>
      <c r="E33" s="5" t="s">
        <v>89</v>
      </c>
      <c r="F33" s="27" t="s">
        <v>90</v>
      </c>
      <c r="G33" s="27"/>
      <c r="H33" s="5">
        <v>10</v>
      </c>
      <c r="I33" s="14">
        <v>9</v>
      </c>
      <c r="J33" s="5" t="s">
        <v>91</v>
      </c>
    </row>
    <row r="34" spans="1:10" ht="27" customHeight="1">
      <c r="A34" s="11" t="s">
        <v>92</v>
      </c>
      <c r="B34" s="11"/>
      <c r="C34" s="37"/>
      <c r="D34" s="37"/>
      <c r="E34" s="37"/>
      <c r="F34" s="37"/>
      <c r="G34" s="37"/>
      <c r="H34" s="11">
        <f>SUM(H15:H33)+H8</f>
        <v>100</v>
      </c>
      <c r="I34" s="20">
        <f>SUM(I15:I33)+J8</f>
        <v>96.22</v>
      </c>
      <c r="J34" s="5"/>
    </row>
    <row r="35" spans="1:10" ht="161.1" customHeight="1">
      <c r="A35" s="38" t="s">
        <v>93</v>
      </c>
      <c r="B35" s="38"/>
      <c r="C35" s="38"/>
      <c r="D35" s="38"/>
      <c r="E35" s="38"/>
      <c r="F35" s="38"/>
      <c r="G35" s="38"/>
      <c r="H35" s="38"/>
      <c r="I35" s="38"/>
      <c r="J35" s="38"/>
    </row>
    <row r="36" spans="1:10" ht="15.6">
      <c r="D36" s="12"/>
    </row>
    <row r="37" spans="1:10" ht="15.6">
      <c r="D37" s="13"/>
    </row>
  </sheetData>
  <mergeCells count="42">
    <mergeCell ref="C34:G34"/>
    <mergeCell ref="A35:J35"/>
    <mergeCell ref="A12:A13"/>
    <mergeCell ref="A14:A33"/>
    <mergeCell ref="B15:B25"/>
    <mergeCell ref="B29:B32"/>
    <mergeCell ref="C15:C22"/>
    <mergeCell ref="C23:C24"/>
    <mergeCell ref="C25:C27"/>
    <mergeCell ref="F29:G29"/>
    <mergeCell ref="F30:G30"/>
    <mergeCell ref="F31:G31"/>
    <mergeCell ref="F32:G32"/>
    <mergeCell ref="F33:G33"/>
    <mergeCell ref="F22:G22"/>
    <mergeCell ref="F23:G23"/>
    <mergeCell ref="F24:G24"/>
    <mergeCell ref="F25:G25"/>
    <mergeCell ref="F28:G28"/>
    <mergeCell ref="F17:G17"/>
    <mergeCell ref="F18:G18"/>
    <mergeCell ref="F19:G19"/>
    <mergeCell ref="F20:G20"/>
    <mergeCell ref="F21:G21"/>
    <mergeCell ref="B13:E13"/>
    <mergeCell ref="F13:J13"/>
    <mergeCell ref="F14:G14"/>
    <mergeCell ref="F15:G15"/>
    <mergeCell ref="F16:G16"/>
    <mergeCell ref="A6:C6"/>
    <mergeCell ref="D6:E6"/>
    <mergeCell ref="H6:K6"/>
    <mergeCell ref="B12:E12"/>
    <mergeCell ref="F12:J12"/>
    <mergeCell ref="A7:C11"/>
    <mergeCell ref="A2:J2"/>
    <mergeCell ref="A3:J3"/>
    <mergeCell ref="A4:C4"/>
    <mergeCell ref="D4:J4"/>
    <mergeCell ref="A5:C5"/>
    <mergeCell ref="D5:F5"/>
    <mergeCell ref="H5:J5"/>
  </mergeCells>
  <phoneticPr fontId="11" type="noConversion"/>
  <pageMargins left="0.70866141732283505" right="0.511811023622047" top="0.55118110236220497" bottom="0.55118110236220497" header="0.31496062992126" footer="0.31496062992126"/>
  <pageSetup paperSize="9" scale="6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张硕同</cp:lastModifiedBy>
  <cp:lastPrinted>2020-04-24T18:17:00Z</cp:lastPrinted>
  <dcterms:created xsi:type="dcterms:W3CDTF">2015-06-07T10:17:00Z</dcterms:created>
  <dcterms:modified xsi:type="dcterms:W3CDTF">2024-05-08T11:00:12Z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