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990" windowHeight="6320"/>
  </bookViews>
  <sheets>
    <sheet name="Sheet1" sheetId="1" r:id="rId1"/>
  </sheets>
  <definedNames>
    <definedName name="_xlnm.Print_Area" localSheetId="0">Sheet1!$A$1:$J$37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<sst xmlns="http://schemas.openxmlformats.org/spreadsheetml/2006/main" count="151" uniqueCount="93">
  <si>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</si>
  <si>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</si>
  <si>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</si>
  <si>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</si>
  <si>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北京市创伤骨科研究所改革与发展</t>
  </si>
  <si>
    <t>主管部门</t>
  </si>
  <si>
    <t>北京市卫生健康委员会</t>
  </si>
  <si>
    <t>实施单位</t>
  </si>
  <si>
    <t>北京市创伤骨科研究所</t>
  </si>
  <si>
    <t>项目负责人</t>
  </si>
  <si>
    <t>刘亚军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</si>
  <si>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</si>
  <si>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</si>
  <si>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</si>
  <si>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</si>
  <si>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</si>
  <si>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</si>
  <si>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</si>
  <si>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</si>
  <si>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</si>
  <si>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</si>
  <si>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</si>
  <si>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</si>
  <si>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</si>
  <si>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</si>
  <si>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</si>
  <si>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</si>
  <si>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2023年1-12月年度目标：计划开展骨骼系统相关疾病的发病机制、诊断和治疗的应用与基础研究，阐明新机制，研制新产品、新技术，对于推动骨科精准医学的发展，具有积极的意义。建立科研平台开放共享新增设备10台，重视青年人才培养，累计培养研究生5名，科研骨干2名，青年科研骨干7名。发表中英论文≥10篇，申请专利1项。</t>
  </si>
  <si>
    <t>2023年1-12月年度完成目标：围绕①骨科退行性疾病的发病机制和新的治疗策略研究；②创伤性疾病相关新的治疗方法及装置的研究；③骨肿瘤相关的防治研究；④生物样本库和动物实验平台建设等设立自主选题项目，发表文章19篇（其中SCI 15篇），参与培养研究生6名，2名工作人员晋升高级职称，申请专利8项。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</si>
  <si>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</si>
  <si>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</si>
  <si>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</si>
  <si>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</si>
  <si>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</si>
  <si>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</si>
  <si>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</si>
  <si>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</si>
  <si>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</si>
  <si>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</si>
  <si>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新增设备</t>
  </si>
  <si>
    <t>10台</t>
  </si>
  <si>
    <t>无</t>
  </si>
  <si>
    <t>立项自主选题项目</t>
  </si>
  <si>
    <t>25项</t>
  </si>
  <si>
    <t>发表中英文论文</t>
  </si>
  <si>
    <t>≥10篇</t>
  </si>
  <si>
    <t>19篇</t>
  </si>
  <si>
    <t>培养研究生</t>
  </si>
  <si>
    <t>≥5名</t>
  </si>
  <si>
    <t>6名</t>
  </si>
  <si>
    <t>申请专利</t>
  </si>
  <si>
    <t>1项</t>
  </si>
  <si>
    <t>8项</t>
  </si>
  <si>
    <t>年初指标值设置过低</t>
  </si>
  <si>
    <t>培养青年科研骨干</t>
  </si>
  <si>
    <t>7名</t>
  </si>
  <si>
    <t>培养科研骨干</t>
  </si>
  <si>
    <t>2名</t>
  </si>
  <si>
    <t>质量指标</t>
  </si>
  <si>
    <t>SCI发表率</t>
  </si>
  <si>
    <t>≥50%</t>
  </si>
  <si>
    <t>设备质量合格率</t>
  </si>
  <si>
    <t>研究成果验收通过率</t>
  </si>
  <si>
    <t>研究生获得学位</t>
  </si>
  <si>
    <t>5名</t>
  </si>
  <si>
    <t>研究内容完成度</t>
  </si>
  <si>
    <t>≥95%</t>
  </si>
  <si>
    <t>≥80%</t>
  </si>
  <si>
    <t>经费预算执行率较低，整体研究稍有滞后。已经于2024年4月底前完整整改，支出全部结余经费，对全部项目进行了结题验收，目前完成情况良好</t>
  </si>
  <si>
    <t>时效指标</t>
  </si>
  <si>
    <t>项目实施的及时性，按照数量和质量指标评价项目实施进度</t>
  </si>
  <si>
    <t>2023年底</t>
  </si>
  <si>
    <t>成本指标（10分）</t>
  </si>
  <si>
    <t>经济成本指标</t>
  </si>
  <si>
    <t>预算控制数</t>
  </si>
  <si>
    <t>≤819.058381万元</t>
  </si>
  <si>
    <t>656.742023万元</t>
  </si>
  <si>
    <t>社会成本指标</t>
  </si>
  <si>
    <t>生态成本指标</t>
  </si>
  <si>
    <t>效果指标（30分）</t>
  </si>
  <si>
    <t>经济效益
指标</t>
  </si>
  <si>
    <t>产生有效的诊疗技术和诊疗方法，提高病人确诊率和有效治疗率，降低疾病负担</t>
  </si>
  <si>
    <t>制定了临床诊疗新方案，解决了临床研究中的重点难点问题</t>
  </si>
  <si>
    <t>效益指标量化程度有待加强</t>
  </si>
  <si>
    <t>社会效益
指标</t>
  </si>
  <si>
    <t>提高研究所知名度</t>
  </si>
  <si>
    <t>生态效益
指标</t>
  </si>
  <si>
    <t>可持续影响指标</t>
  </si>
  <si>
    <t>满意度
指标（10分）</t>
  </si>
  <si>
    <t>服务对象满意度指标</t>
  </si>
  <si>
    <t>参与科研工作相关课题人员满意度，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</si>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</sst>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_ "/>
  </numFmts>
  <fonts count="3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rgb="FFFF0000"/>
      <name val="等线"/>
      <charset val="134"/>
      <scheme val="minor"/>
    </font>
    <font>
      <sz val="12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9" fontId="0" fillId="0" borderId="0" xfId="3" applyFont="1" applyAlignment="1"/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329180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zoomScale="50" zoomScaleNormal="50" zoomScaleSheetLayoutView="85" topLeftCell="B1" workbookViewId="0">
      <selection activeCell="N37" sqref="N37"/>
    </sheetView>
  </sheetViews>
  <sheetFormatPr defaultColWidth="9" defaultRowHeight="14"/>
  <cols>
    <col min="1" max="1" width="5.38333333333333" customWidth="1"/>
    <col min="2" max="2" width="12.6333333333333" customWidth="1"/>
    <col min="3" max="3" width="12.25" customWidth="1"/>
    <col min="4" max="4" width="20.5" customWidth="1"/>
    <col min="5" max="5" width="19.5" customWidth="1"/>
    <col min="6" max="6" width="15.9166666666667" customWidth="1"/>
    <col min="7" max="7" width="16.05" customWidth="1"/>
    <col min="8" max="8" width="12.5" customWidth="1"/>
    <col min="9" max="9" width="11" customWidth="1"/>
    <col min="10" max="10" width="26.1333333333333" customWidth="1"/>
    <col min="11" max="11" width="20.6333333333333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58516786</v>
      </c>
      <c r="I6" s="9"/>
      <c r="J6" s="9"/>
    </row>
    <row r="7" ht="30" spans="1:10">
      <c r="A7" s="10" t="s">
        <v>12</v>
      </c>
      <c r="B7" s="10"/>
      <c r="C7" s="10"/>
      <c r="D7" s="11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11" t="s">
        <v>18</v>
      </c>
    </row>
    <row r="8" ht="23.1" customHeight="1" spans="1:10">
      <c r="A8" s="10"/>
      <c r="B8" s="10"/>
      <c r="C8" s="10"/>
      <c r="D8" s="12" t="s">
        <v>19</v>
      </c>
      <c r="E8" s="13">
        <f>SUM(E9:E10)</f>
        <v>819.058381</v>
      </c>
      <c r="F8" s="13">
        <f>SUM(F9:F10)</f>
        <v>819.058381</v>
      </c>
      <c r="G8" s="13">
        <f>SUM(G9:G10)</f>
        <v>656.742023</v>
      </c>
      <c r="H8" s="11">
        <v>10</v>
      </c>
      <c r="I8" s="28">
        <f>G8/F8</f>
        <v>0.801825655209308</v>
      </c>
      <c r="J8" s="29">
        <f>10*I8</f>
        <v>8.01825655209308</v>
      </c>
    </row>
    <row r="9" ht="30.95" customHeight="1" spans="1:10">
      <c r="A9" s="10"/>
      <c r="B9" s="10"/>
      <c r="C9" s="10"/>
      <c r="D9" s="14" t="s">
        <v>20</v>
      </c>
      <c r="E9" s="13">
        <v>800</v>
      </c>
      <c r="F9" s="13">
        <v>800</v>
      </c>
      <c r="G9" s="13">
        <v>643.012023</v>
      </c>
      <c r="H9" s="11" t="s">
        <v>21</v>
      </c>
      <c r="I9" s="28">
        <f>G9/F9</f>
        <v>0.80376502875</v>
      </c>
      <c r="J9" s="10" t="s">
        <v>21</v>
      </c>
    </row>
    <row r="10" ht="23.1" customHeight="1" spans="1:10">
      <c r="A10" s="10"/>
      <c r="B10" s="10"/>
      <c r="C10" s="10"/>
      <c r="D10" s="11" t="s">
        <v>22</v>
      </c>
      <c r="E10" s="13">
        <v>19.058381</v>
      </c>
      <c r="F10" s="13">
        <v>19.058381</v>
      </c>
      <c r="G10" s="13">
        <v>13.73</v>
      </c>
      <c r="H10" s="11" t="s">
        <v>21</v>
      </c>
      <c r="I10" s="28">
        <f>G10/F10</f>
        <v>0.720417962050397</v>
      </c>
      <c r="J10" s="10" t="s">
        <v>21</v>
      </c>
    </row>
    <row r="11" ht="23.1" customHeight="1" spans="1:10">
      <c r="A11" s="10"/>
      <c r="B11" s="10"/>
      <c r="C11" s="10"/>
      <c r="D11" s="15" t="s">
        <v>23</v>
      </c>
      <c r="E11" s="11" t="s">
        <v>21</v>
      </c>
      <c r="F11" s="11" t="s">
        <v>21</v>
      </c>
      <c r="G11" s="11" t="s">
        <v>21</v>
      </c>
      <c r="H11" s="11" t="s">
        <v>21</v>
      </c>
      <c r="I11" s="11" t="s">
        <v>21</v>
      </c>
      <c r="J11" s="10" t="s">
        <v>21</v>
      </c>
    </row>
    <row r="12" ht="26.1" customHeight="1" spans="1:10">
      <c r="A12" s="16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106.5" customHeight="1" spans="1:10">
      <c r="A13" s="16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ht="33.95" customHeight="1" spans="1:10">
      <c r="A14" s="16" t="s">
        <v>29</v>
      </c>
      <c r="B14" s="10" t="s">
        <v>30</v>
      </c>
      <c r="C14" s="11" t="s">
        <v>31</v>
      </c>
      <c r="D14" s="11" t="s">
        <v>32</v>
      </c>
      <c r="E14" s="11" t="s">
        <v>33</v>
      </c>
      <c r="F14" s="10" t="s">
        <v>34</v>
      </c>
      <c r="G14" s="10"/>
      <c r="H14" s="10" t="s">
        <v>35</v>
      </c>
      <c r="I14" s="10" t="s">
        <v>18</v>
      </c>
      <c r="J14" s="10" t="s">
        <v>36</v>
      </c>
    </row>
    <row r="15" ht="23.1" customHeight="1" spans="1:10">
      <c r="A15" s="16"/>
      <c r="B15" s="17" t="s">
        <v>37</v>
      </c>
      <c r="C15" s="11" t="s">
        <v>38</v>
      </c>
      <c r="D15" s="10" t="s">
        <v>39</v>
      </c>
      <c r="E15" s="10" t="s">
        <v>40</v>
      </c>
      <c r="F15" s="10" t="s">
        <v>40</v>
      </c>
      <c r="G15" s="10"/>
      <c r="H15" s="10">
        <v>3</v>
      </c>
      <c r="I15" s="10">
        <v>3</v>
      </c>
      <c r="J15" s="11" t="s">
        <v>41</v>
      </c>
    </row>
    <row r="16" ht="23.1" customHeight="1" spans="1:10">
      <c r="A16" s="16"/>
      <c r="B16" s="18"/>
      <c r="C16" s="11" t="s">
        <v>38</v>
      </c>
      <c r="D16" s="10" t="s">
        <v>42</v>
      </c>
      <c r="E16" s="10" t="s">
        <v>43</v>
      </c>
      <c r="F16" s="19" t="s">
        <v>43</v>
      </c>
      <c r="G16" s="20"/>
      <c r="H16" s="10">
        <v>3</v>
      </c>
      <c r="I16" s="10">
        <v>3</v>
      </c>
      <c r="J16" s="11" t="s">
        <v>41</v>
      </c>
    </row>
    <row r="17" ht="23.1" customHeight="1" spans="1:10">
      <c r="A17" s="16"/>
      <c r="B17" s="18"/>
      <c r="C17" s="11" t="s">
        <v>38</v>
      </c>
      <c r="D17" s="10" t="s">
        <v>44</v>
      </c>
      <c r="E17" s="10" t="s">
        <v>45</v>
      </c>
      <c r="F17" s="19" t="s">
        <v>46</v>
      </c>
      <c r="G17" s="20"/>
      <c r="H17" s="10">
        <v>3</v>
      </c>
      <c r="I17" s="10">
        <v>3</v>
      </c>
      <c r="J17" s="11" t="s">
        <v>41</v>
      </c>
    </row>
    <row r="18" ht="23.1" customHeight="1" spans="1:10">
      <c r="A18" s="16"/>
      <c r="B18" s="18"/>
      <c r="C18" s="11" t="s">
        <v>38</v>
      </c>
      <c r="D18" s="10" t="s">
        <v>47</v>
      </c>
      <c r="E18" s="10" t="s">
        <v>48</v>
      </c>
      <c r="F18" s="19" t="s">
        <v>49</v>
      </c>
      <c r="G18" s="20"/>
      <c r="H18" s="10">
        <v>3</v>
      </c>
      <c r="I18" s="10">
        <v>3</v>
      </c>
      <c r="J18" s="11" t="s">
        <v>41</v>
      </c>
    </row>
    <row r="19" ht="29.1" customHeight="1" spans="1:10">
      <c r="A19" s="16"/>
      <c r="B19" s="18"/>
      <c r="C19" s="11" t="s">
        <v>38</v>
      </c>
      <c r="D19" s="10" t="s">
        <v>50</v>
      </c>
      <c r="E19" s="10" t="s">
        <v>51</v>
      </c>
      <c r="F19" s="19" t="s">
        <v>52</v>
      </c>
      <c r="G19" s="20"/>
      <c r="H19" s="10">
        <v>3</v>
      </c>
      <c r="I19" s="30">
        <f>3-3*30%</f>
        <v>2.1</v>
      </c>
      <c r="J19" s="10" t="s">
        <v>53</v>
      </c>
    </row>
    <row r="20" ht="23.1" customHeight="1" spans="1:10">
      <c r="A20" s="16"/>
      <c r="B20" s="18"/>
      <c r="C20" s="11" t="s">
        <v>38</v>
      </c>
      <c r="D20" s="10" t="s">
        <v>54</v>
      </c>
      <c r="E20" s="10" t="s">
        <v>55</v>
      </c>
      <c r="F20" s="19" t="s">
        <v>55</v>
      </c>
      <c r="G20" s="20"/>
      <c r="H20" s="10">
        <v>5</v>
      </c>
      <c r="I20" s="10">
        <v>5</v>
      </c>
      <c r="J20" s="11" t="s">
        <v>41</v>
      </c>
    </row>
    <row r="21" ht="23.1" customHeight="1" spans="1:10">
      <c r="A21" s="16"/>
      <c r="B21" s="18"/>
      <c r="C21" s="11" t="s">
        <v>38</v>
      </c>
      <c r="D21" s="10" t="s">
        <v>56</v>
      </c>
      <c r="E21" s="10" t="s">
        <v>57</v>
      </c>
      <c r="F21" s="19" t="s">
        <v>57</v>
      </c>
      <c r="G21" s="20"/>
      <c r="H21" s="10">
        <v>5</v>
      </c>
      <c r="I21" s="10">
        <v>5</v>
      </c>
      <c r="J21" s="11" t="s">
        <v>41</v>
      </c>
    </row>
    <row r="22" ht="23.1" customHeight="1" spans="1:11">
      <c r="A22" s="16"/>
      <c r="B22" s="18"/>
      <c r="C22" s="11" t="s">
        <v>58</v>
      </c>
      <c r="D22" s="10" t="s">
        <v>59</v>
      </c>
      <c r="E22" s="10" t="s">
        <v>60</v>
      </c>
      <c r="F22" s="21">
        <v>0.8</v>
      </c>
      <c r="G22" s="20"/>
      <c r="H22" s="10">
        <v>2</v>
      </c>
      <c r="I22" s="10">
        <v>2</v>
      </c>
      <c r="J22" s="11" t="s">
        <v>41</v>
      </c>
      <c r="K22" s="31"/>
    </row>
    <row r="23" ht="23.1" customHeight="1" spans="1:10">
      <c r="A23" s="16"/>
      <c r="B23" s="18"/>
      <c r="C23" s="11" t="s">
        <v>58</v>
      </c>
      <c r="D23" s="10" t="s">
        <v>61</v>
      </c>
      <c r="E23" s="22">
        <v>0.95</v>
      </c>
      <c r="F23" s="21">
        <v>1</v>
      </c>
      <c r="G23" s="20"/>
      <c r="H23" s="10">
        <v>2</v>
      </c>
      <c r="I23" s="10">
        <v>2</v>
      </c>
      <c r="J23" s="11" t="s">
        <v>41</v>
      </c>
    </row>
    <row r="24" ht="23.1" customHeight="1" spans="1:10">
      <c r="A24" s="16"/>
      <c r="B24" s="18"/>
      <c r="C24" s="11" t="s">
        <v>58</v>
      </c>
      <c r="D24" s="10" t="s">
        <v>62</v>
      </c>
      <c r="E24" s="22">
        <v>0.95</v>
      </c>
      <c r="F24" s="21">
        <v>1</v>
      </c>
      <c r="G24" s="20"/>
      <c r="H24" s="10">
        <v>2</v>
      </c>
      <c r="I24" s="10">
        <v>2</v>
      </c>
      <c r="J24" s="11" t="s">
        <v>41</v>
      </c>
    </row>
    <row r="25" ht="23.1" customHeight="1" spans="1:10">
      <c r="A25" s="16"/>
      <c r="B25" s="18"/>
      <c r="C25" s="11" t="s">
        <v>58</v>
      </c>
      <c r="D25" s="10" t="s">
        <v>63</v>
      </c>
      <c r="E25" s="10" t="s">
        <v>48</v>
      </c>
      <c r="F25" s="19" t="s">
        <v>64</v>
      </c>
      <c r="G25" s="20"/>
      <c r="H25" s="10">
        <v>2</v>
      </c>
      <c r="I25" s="10">
        <v>2</v>
      </c>
      <c r="J25" s="11" t="s">
        <v>41</v>
      </c>
    </row>
    <row r="26" s="1" customFormat="1" ht="95.1" customHeight="1" spans="1:10">
      <c r="A26" s="16"/>
      <c r="B26" s="18"/>
      <c r="C26" s="11" t="s">
        <v>58</v>
      </c>
      <c r="D26" s="10" t="s">
        <v>65</v>
      </c>
      <c r="E26" s="10" t="s">
        <v>66</v>
      </c>
      <c r="F26" s="10" t="s">
        <v>67</v>
      </c>
      <c r="G26" s="10"/>
      <c r="H26" s="10">
        <v>2</v>
      </c>
      <c r="I26" s="29">
        <f>80/95*2</f>
        <v>1.68421052631579</v>
      </c>
      <c r="J26" s="10" t="s">
        <v>68</v>
      </c>
    </row>
    <row r="27" ht="51" customHeight="1" spans="1:10">
      <c r="A27" s="16"/>
      <c r="B27" s="23"/>
      <c r="C27" s="11" t="s">
        <v>69</v>
      </c>
      <c r="D27" s="10" t="s">
        <v>70</v>
      </c>
      <c r="E27" s="10" t="s">
        <v>71</v>
      </c>
      <c r="F27" s="10" t="s">
        <v>71</v>
      </c>
      <c r="G27" s="10"/>
      <c r="H27" s="10">
        <v>5</v>
      </c>
      <c r="I27" s="10">
        <v>5</v>
      </c>
      <c r="J27" s="11" t="s">
        <v>41</v>
      </c>
    </row>
    <row r="28" ht="29.1" customHeight="1" spans="1:10">
      <c r="A28" s="16"/>
      <c r="B28" s="17" t="s">
        <v>72</v>
      </c>
      <c r="C28" s="10" t="s">
        <v>73</v>
      </c>
      <c r="D28" s="10" t="s">
        <v>74</v>
      </c>
      <c r="E28" s="10" t="s">
        <v>75</v>
      </c>
      <c r="F28" s="10" t="s">
        <v>76</v>
      </c>
      <c r="G28" s="10"/>
      <c r="H28" s="10">
        <v>10</v>
      </c>
      <c r="I28" s="10">
        <v>10</v>
      </c>
      <c r="J28" s="11" t="s">
        <v>41</v>
      </c>
    </row>
    <row r="29" ht="29.1" customHeight="1" spans="1:10">
      <c r="A29" s="16"/>
      <c r="B29" s="18"/>
      <c r="C29" s="10" t="s">
        <v>77</v>
      </c>
      <c r="D29" s="10" t="s">
        <v>41</v>
      </c>
      <c r="E29" s="10" t="s">
        <v>41</v>
      </c>
      <c r="F29" s="19" t="s">
        <v>41</v>
      </c>
      <c r="G29" s="20"/>
      <c r="H29" s="10">
        <v>0</v>
      </c>
      <c r="I29" s="10">
        <v>0</v>
      </c>
      <c r="J29" s="11" t="s">
        <v>41</v>
      </c>
    </row>
    <row r="30" ht="29.1" customHeight="1" spans="1:10">
      <c r="A30" s="16"/>
      <c r="B30" s="23"/>
      <c r="C30" s="10" t="s">
        <v>78</v>
      </c>
      <c r="D30" s="10" t="s">
        <v>41</v>
      </c>
      <c r="E30" s="10" t="s">
        <v>41</v>
      </c>
      <c r="F30" s="19" t="s">
        <v>41</v>
      </c>
      <c r="G30" s="20"/>
      <c r="H30" s="10">
        <v>0</v>
      </c>
      <c r="I30" s="10">
        <v>0</v>
      </c>
      <c r="J30" s="11" t="s">
        <v>41</v>
      </c>
    </row>
    <row r="31" ht="66.95" customHeight="1" spans="1:10">
      <c r="A31" s="16"/>
      <c r="B31" s="24" t="s">
        <v>79</v>
      </c>
      <c r="C31" s="24" t="s">
        <v>80</v>
      </c>
      <c r="D31" s="10" t="s">
        <v>81</v>
      </c>
      <c r="E31" s="10" t="s">
        <v>81</v>
      </c>
      <c r="F31" s="10" t="s">
        <v>82</v>
      </c>
      <c r="G31" s="10"/>
      <c r="H31" s="10">
        <v>15</v>
      </c>
      <c r="I31" s="11">
        <v>14</v>
      </c>
      <c r="J31" s="32" t="s">
        <v>83</v>
      </c>
    </row>
    <row r="32" ht="36" customHeight="1" spans="1:10">
      <c r="A32" s="16"/>
      <c r="B32" s="24"/>
      <c r="C32" s="24" t="s">
        <v>84</v>
      </c>
      <c r="D32" s="10" t="s">
        <v>85</v>
      </c>
      <c r="E32" s="10" t="s">
        <v>85</v>
      </c>
      <c r="F32" s="10" t="s">
        <v>85</v>
      </c>
      <c r="G32" s="10"/>
      <c r="H32" s="10">
        <v>15</v>
      </c>
      <c r="I32" s="11">
        <v>14</v>
      </c>
      <c r="J32" s="33"/>
    </row>
    <row r="33" ht="36" customHeight="1" spans="1:10">
      <c r="A33" s="16"/>
      <c r="B33" s="24"/>
      <c r="C33" s="24" t="s">
        <v>86</v>
      </c>
      <c r="D33" s="10" t="s">
        <v>41</v>
      </c>
      <c r="E33" s="10" t="s">
        <v>41</v>
      </c>
      <c r="F33" s="19" t="s">
        <v>41</v>
      </c>
      <c r="G33" s="20"/>
      <c r="H33" s="10">
        <v>0</v>
      </c>
      <c r="I33" s="10">
        <v>0</v>
      </c>
      <c r="J33" s="11" t="s">
        <v>41</v>
      </c>
    </row>
    <row r="34" ht="36" customHeight="1" spans="1:10">
      <c r="A34" s="16"/>
      <c r="B34" s="24"/>
      <c r="C34" s="24" t="s">
        <v>87</v>
      </c>
      <c r="D34" s="10" t="s">
        <v>41</v>
      </c>
      <c r="E34" s="10" t="s">
        <v>41</v>
      </c>
      <c r="F34" s="19" t="s">
        <v>41</v>
      </c>
      <c r="G34" s="20"/>
      <c r="H34" s="10">
        <v>0</v>
      </c>
      <c r="I34" s="10">
        <v>0</v>
      </c>
      <c r="J34" s="11" t="s">
        <v>41</v>
      </c>
    </row>
    <row r="35" ht="74.1" customHeight="1" spans="1:11">
      <c r="A35" s="16"/>
      <c r="B35" s="24" t="s">
        <v>88</v>
      </c>
      <c r="C35" s="24" t="s">
        <v>89</v>
      </c>
      <c r="D35" s="10" t="s">
        <v>90</v>
      </c>
      <c r="E35" s="10" t="s">
        <v>66</v>
      </c>
      <c r="F35" s="22">
        <v>0.95</v>
      </c>
      <c r="G35" s="10"/>
      <c r="H35" s="10">
        <v>10</v>
      </c>
      <c r="I35" s="34">
        <v>10</v>
      </c>
      <c r="J35" s="35" t="s">
        <v>41</v>
      </c>
      <c r="K35" s="36"/>
    </row>
    <row r="36" ht="27" customHeight="1" spans="1:11">
      <c r="A36" s="25" t="s">
        <v>91</v>
      </c>
      <c r="B36" s="25"/>
      <c r="C36" s="25"/>
      <c r="D36" s="25"/>
      <c r="E36" s="25"/>
      <c r="F36" s="25"/>
      <c r="G36" s="25"/>
      <c r="H36" s="25">
        <v>100</v>
      </c>
      <c r="I36" s="37">
        <f>SUM(I15:I35)+J8</f>
        <v>94.8024670784089</v>
      </c>
      <c r="J36" s="5"/>
      <c r="K36" s="38"/>
    </row>
    <row r="37" ht="161.1" customHeight="1" spans="1:10">
      <c r="A37" s="26" t="s">
        <v>92</v>
      </c>
      <c r="B37" s="27"/>
      <c r="C37" s="27"/>
      <c r="D37" s="27"/>
      <c r="E37" s="27"/>
      <c r="F37" s="27"/>
      <c r="G37" s="27"/>
      <c r="H37" s="27"/>
      <c r="I37" s="27"/>
      <c r="J37" s="27"/>
    </row>
  </sheetData>
  <mergeCells count="45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A36:G36"/>
    <mergeCell ref="A37:J37"/>
    <mergeCell ref="A12:A13"/>
    <mergeCell ref="A14:A35"/>
    <mergeCell ref="B15:B27"/>
    <mergeCell ref="B28:B30"/>
    <mergeCell ref="B31:B34"/>
    <mergeCell ref="J31:J32"/>
    <mergeCell ref="A7:C11"/>
  </mergeCells>
  <pageMargins left="0.708661417322835" right="0.511811023622047" top="0.551181102362205" bottom="0.551181102362205" header="0.31496062992126" footer="0.31496062992126"/>
  <pageSetup paperSize="9" scale="6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2024-05-17T01:37:44Z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