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指标体系评分表" sheetId="5" r:id="rId1"/>
    <sheet name="Sheet1" sheetId="6" state="hidden" r:id="rId2"/>
  </sheets>
  <definedNames>
    <definedName name="OLE_LINK2" localSheetId="0">指标体系评分表!#REF!</definedName>
    <definedName name="_xlnm.Print_Area" localSheetId="0">指标体系评分表!$A$1:$I$39</definedName>
    <definedName name="_xlnm.Print_Titles" localSheetId="0">指标体系评分表!$9:$9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<sst xmlns="http://schemas.openxmlformats.org/spreadsheetml/2006/main" count="170" uniqueCount="133">
  <si>
    <t>中关村科技园区管理委员会2023年度部门整体绩效评价指标体系评分表</t>
  </si>
  <si>
    <t>一、当年预算执行情况（20分）</t>
  </si>
  <si>
    <t>一级指标</t>
  </si>
  <si>
    <t>二级指标</t>
  </si>
  <si>
    <t>预算数（万元）</t>
  </si>
  <si>
    <t>执行数（万元）</t>
  </si>
  <si>
    <t>预算执行率</t>
  </si>
  <si>
    <t>分值</t>
  </si>
  <si>
    <t>自评得分</t>
  </si>
  <si>
    <t>指标解释</t>
  </si>
  <si>
    <t>评分标准</t>
  </si>
  <si>
    <t>当年预算执行情况（20分）</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</si>
  <si>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</si>
  <si>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</si>
  <si>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t>
  </si>
  <si>
    <t>基本支出</t>
  </si>
  <si>
    <t>--</t>
  </si>
  <si>
    <t>项目支出</t>
  </si>
  <si>
    <t>其他</t>
  </si>
  <si>
    <t>二、整体绩效目标实际情况（60分）</t>
  </si>
  <si>
    <t>三级指标</t>
  </si>
  <si>
    <t>指标值</t>
  </si>
  <si>
    <t>完成值</t>
  </si>
  <si>
    <t>得分</t>
  </si>
  <si>
    <t>整体绩效目标实现情况（60分）</t>
  </si>
  <si>
    <t>产出
（30分）</t>
  </si>
  <si>
    <t>促进科技金融深度融合
（9分）</t>
  </si>
  <si>
    <t>创业投资与天使投资风险补贴支持投资机构≥30家</t>
  </si>
  <si>
    <t>支持投资机构聚焦新一代信息技术、医药健康、智能制造、新材料、新能源等高精尖产业领域开展早期投资，2023年度共支持投资机构45家。</t>
  </si>
  <si>
    <t>评价投资机构聚焦新一代信息技术、医药健康、智能制造、新材料、新能源等高精尖产业领域开展早期投资工作的完成度。
评价要点：支持投资机构聚焦新一代信息技术、医药健康、智能制造、新材料、新能源等高精尖产业领域开展早期投资等工作的完成率。</t>
  </si>
  <si>
    <t>实际完成值/计划指标值*指标分值（得分最高不超过该指标分值上限）。</t>
  </si>
  <si>
    <t>科技信贷支持企业≥50家</t>
  </si>
  <si>
    <t>2023年支持34家科创企业，降低企业融资成本；支持2家企业保费补贴，降低科创企业科技保险保费成本。</t>
  </si>
  <si>
    <t>评价科技信贷支持工作的完成度。
评价要点：支持企业通过融资租赁方式取得新技术、新产品、支持企业通过科技保险产品获得贷款或分散风险工作的完成率。</t>
  </si>
  <si>
    <t>开展推动创新型中小企业在新三板和北京四板挂牌工作≥100家</t>
  </si>
  <si>
    <t>支持企业利用资本市场融资发展，支持104家在新三板挂牌的科创企业。</t>
  </si>
  <si>
    <t>评价支持企业利用资本市场融资发展的完成度。
评价要点：推动在新三板和北京四板挂牌的创新型中小企业等工作的完成率。</t>
  </si>
  <si>
    <t>推进园区特色化高质量创新发展
（4分）</t>
  </si>
  <si>
    <t>打造标杆性产业园≥15家</t>
  </si>
  <si>
    <t>加快推进中关村园区高质量特色化发展，支持17家园区。</t>
  </si>
  <si>
    <t>评价推进中关村园区高质量特色化发展，打造标杆性产业园完成度。
评价要点：打造标杆性产业园工作完成率。</t>
  </si>
  <si>
    <t>持续优化创新创业生态（11分）</t>
  </si>
  <si>
    <t>支持高新技术成果转化项目和概念验证项目≥60项</t>
  </si>
  <si>
    <t>科技成果转化概念验证方向，面向高等学校、科研机构、医疗卫生机构征集概念验证任务择优支持38个项目。高新技术成果转化方向，支持中小微企业通过技术开发、技术转让、技术许可等方式，从高等学校、科研机构、医疗卫生机构等转化高新技术成果并开展产业化落地，支持24个项目。</t>
  </si>
  <si>
    <t>评价优化创新创业生态方面工作的完成度。
评价要点：支持科技成果转化平台、概念验证中心建设，推动一批高质量科技成果在京转化落地；促进科技资源开放共享，撬动在京高校院所科技资源等方面工作的完成率。</t>
  </si>
  <si>
    <t>建立科技项目经理人人才池≥600人</t>
  </si>
  <si>
    <t>建立科技项目经理人人才池631人。</t>
  </si>
  <si>
    <t>评价建立科技项目经理人人才池的完成度。
评价要点：建立科技项目经理人人才池工作的完成率。</t>
  </si>
  <si>
    <t>挖掘、支持前沿技术企业及颠覆性技术创新项目30个</t>
  </si>
  <si>
    <t>持续支持中关村前沿技术企业创新发展，支持前沿技术企业52家；面向医药健康、信息技术、新材料等领域，挖掘支持颠覆性技术项目12个。做好前沿技术企业和颠覆性项目的信息动态跟踪工作，提升企业服务效能，在企业需求对接、宣传展示、政策解读等方面举办6场活动，助力前沿技术企业和颠覆性技术项目创新发展。</t>
  </si>
  <si>
    <t>评价支持培育创新型企业工作的完成度。
评价要点：支持前沿技术企业、颠覆性技术项目工作的完成率。</t>
  </si>
  <si>
    <t>举办中关村论坛（6分）</t>
  </si>
  <si>
    <t>高质量举办中关村论坛1场</t>
  </si>
  <si>
    <t>成功举办2023中关村论坛</t>
  </si>
  <si>
    <t>评价举办中关村论坛工作的完成度。
评价要点：举办中关村论坛工作的工作的完成情况。</t>
  </si>
  <si>
    <t>高质量举办中关村论坛工作，满分，每存在一项不足，扣0.3分，扣完为止。</t>
  </si>
  <si>
    <t>围绕2023中关村论坛会议和技术交易板块，支持在主会期间论坛活动和技术交易大会主题活动≥60场</t>
  </si>
  <si>
    <t>2023中关村论坛围绕“开放合作·共享未来”年度主题，设置6大板块，共举办150场活动，其中包括举办开幕式1场、全体会议1场、平行论坛55场、技术交易活动26场。</t>
  </si>
  <si>
    <t>评价围绕2023中关村论坛会议和技术交易板块，支持在主会期间论坛活动和技术交易大会主题活动等工作的完成度。
评价要点：在主会期间论坛活动和技术交易大会主题活动工作的完成率。</t>
  </si>
  <si>
    <t>效果
（30分）</t>
  </si>
  <si>
    <t>经济效益
（2分）</t>
  </si>
  <si>
    <t>企业专利、标准创造运用能力不断增强</t>
  </si>
  <si>
    <t>企业专利方面：2023年中关村国家自主创新示范区高新技术企业专利授权量96196件，其中发明授权量55756件，同比增长29.62%。截至2023年底，中关村国家自主创新示范区高新技术企业有效发明专利量269491件，同比增长22.27%。
企业标准方面：截至2023年底，中关村企业和产业联盟累计参与创制发布各类标准23768项，其中国际标准834项，国家标准9649项，行业标准4159项，地方标准705项，团体标准8421项（其中中关村标准221项）。</t>
  </si>
  <si>
    <t>评价增强企业专利、标准创造运用能力的实现情况。</t>
  </si>
  <si>
    <t>达到预期，满分；未达预期1项扣1分，扣完为止。</t>
  </si>
  <si>
    <t>社会效益
（20分）</t>
  </si>
  <si>
    <t>社会组织在各项活动中服务企业数量≥5000家</t>
  </si>
  <si>
    <t>2023年，在推进标准创制及推广、协同推进技术创新、加强国际交流合作、促进园区竞争力提升、开展产业行业研究、搭建科技服务平台、组织品牌服务活动等7类服务能力中,社会组织从平均具有3方面服务能力提升到5个方面。支持的科技型社会组织围绕成果转化、知识产权服务、创业孵化等科技服务领域联合举办“北京科技型社会组织惠企服务月”系列活动，赴西城园、亦庄园、首钢园、软件园等多个分园、产业园开展各类活动，活跃各园科技服务氛围，服务企业超过7000家次。</t>
  </si>
  <si>
    <t>评价支持中关村社会组织建设，发挥桥梁纽带作用，集聚各方力量参与中关村示范区建设发挥作用是否显著。</t>
  </si>
  <si>
    <t>作用显著，满分；每存在一项作用不足的内容扣1分，扣完为止。</t>
  </si>
  <si>
    <t>促进科技资源开放共享，撬动在京高校院所科技资源，服务中小微企业和创业团队创新能力提升</t>
  </si>
  <si>
    <t>2023年推动高质量科技成果转化项目设立两个方向，分别为高新技术成果转化项目和科技成果概念验证项目方向。共支持55家中小微企业，投入资金4513万元</t>
  </si>
  <si>
    <t>评价促进科技资源开放共享，撬动在京高校院所科技资源，服务中小微企业和创业团队创新能力提升的作用是否显著。</t>
  </si>
  <si>
    <t>作用显著，满分；每存在一项作用不足的内容扣0.5分，扣完为止。</t>
  </si>
  <si>
    <t>引导重点孵化器建设一批专业服务平台，提升专业孵化服务能力，培育一批科技型企业，有效促进示范区高精尖产业发展</t>
  </si>
  <si>
    <t>2023年度延续支持建设标杆孵化器21家，带动各机构自有投资1.89亿元。自项目立项以来，21家机构新增专业技术平台投入资金超8000万元，新增直接投资超20亿，新增国高新、独角兽、上市企业182家。2023年度支持创业服务机构培育优秀硬科技企业46家，2022年新培育国高新企业205家、专精特新企业246家、升规升强企业27家、独角兽2家，去重后共计新培育优秀硬科技企业436家。</t>
  </si>
  <si>
    <t>评价引导重点孵化器建设一批专业服务平台，提升专业孵化服务能力促进示范区高精尖产业发展的作用是否显著。</t>
  </si>
  <si>
    <t>围绕中关村各分园主导产业，支持企业在分园集聚创新发展，推动分园特色产业高端化、差异化、特色化创新发展</t>
  </si>
  <si>
    <t>“一区多园”建设取得新成效。通过加快完善“1+3”政策体系，从加强服务指导、开展市级赋权、做好用地保障、加大资金支持、优化人才服务、促进创新发展等六个方面提出促进分园高质量发展的支持政策，分园在管理体制改革、空间范围调整、产业优化布局方面取得了初步进展。打造标杆型高品质特色产业园，通过重新规划及改造提升，盘活释放产业空间45万平方米，改造后承接符合分园定位的产业资源，带动区域整体产业升级。</t>
  </si>
  <si>
    <t>评价支持企业在分园集聚创新发展，推动分园特色产业高端化、差异化、特色化创新发展的作用是否限制</t>
  </si>
  <si>
    <t>在医药健康、人工智能、关键新材料等领域，支持一批创新类、创业类、投资家类、科技服务类人才</t>
  </si>
  <si>
    <t>2023年创新新星150人中，医药健康63人（肿瘤、基因、细胞研究、生物技术21人，医疗器械、药物研18人，中医中药6人、临床医学研究18人），新一代信息技术38人（通信、遥感8人，传感、大数据3人，人工智能等22人，软件和信息服务5人）、新材料13人，智能装备12人，节能环保8人（含双碳5人），新能源5人，农业食品5人，社会发展6人（含应急管理2人）。</t>
  </si>
  <si>
    <t>评价在重点领域培养一批青年创新创业人才，形成人才后备力量，支撑北京人才高地建设的效益是否显著。</t>
  </si>
  <si>
    <t>重点支持新一代信息技术、医药健康、智能制造、新材料、绿色能源等高精尖产业领域的科技型小微企业、相关赛事获奖优胜企业，引导企业持续加大研发投入，开展关键技术创新攻关，不断提升企业创新实力和核心竞争力。</t>
  </si>
  <si>
    <t>支持科技型小微企业1219家，其中新一代信息技术领域764家，医药健康领域189家，智能制造领域159家，绿色能源与节能环保领域68家，新材料领域29家，其他高精尖产业领域10家；支持相关赛事获奖优胜企业16家。支持企业创新能力强，发展潜力大，未来前景广阔。</t>
  </si>
  <si>
    <t>评价在引导企业持续加大研发投入，开展关键技术创新攻关，不断提升企业创新实力和核心竞争力所发挥作用是否显著。</t>
  </si>
  <si>
    <t>支持一批共性技术平台，开展关键共性技术研发、中试及研发资源共享等活动，平台面向大中小企业开放使用。</t>
  </si>
  <si>
    <t>新一代信息技术、医药健康、智能网联汽车等领域支持6个共性技术平台，分布在海淀园、石景山园、经开区、大兴园、昌平园等5个分园。部分平台已完成第一阶段建设，形成一定服务能力。</t>
  </si>
  <si>
    <t>评价支持一批共性技术平台，开展关键共性技术研发、中试及研发资源共享等活动，平台面向大中小企业开放使用所发挥作用是否显著。</t>
  </si>
  <si>
    <t>支持开展中关村国际前沿科技创新大赛等创新创业活动，为中关村科技企业搭建交流、展示平台，推动中关村创新创业活动向更高质量发展。</t>
  </si>
  <si>
    <t>大赛征集来自75个国家和地区的3100多个参赛项目，国际化项目占比超过40%，组织区域赛及领域赛共计61场次，吸引了超过500家创投机构参与。为参赛企业提供投融资、空间落地、市场对接等多项服务，8家企业或者创新团队已经实现在京落地。</t>
  </si>
  <si>
    <t>评价前沿科技创新大赛等创新创业活动，为中关村科技企业搭建交流、展示平台，推动中关村创新创业活动向更高质量发展所发挥作用是否显著。</t>
  </si>
  <si>
    <t>服务对象满意度（6分）</t>
  </si>
  <si>
    <t>年度绩效考评结果</t>
  </si>
  <si>
    <t>2023年度绩效考评得分为97.33分，考评等次为“优秀”。</t>
  </si>
  <si>
    <t>评价部门（单位）的服务对象对部门履职效果的满意程度。</t>
  </si>
  <si>
    <t>绩效考评结果为“优秀”，满分；每降低一个档次，扣1分。</t>
  </si>
  <si>
    <t>三、预算管理情况（20分）</t>
  </si>
  <si>
    <t>预算管理情况
（20分）</t>
  </si>
  <si>
    <t>财务管理（4分)</t>
  </si>
  <si>
    <t>财务管理制度健全性
（1分）</t>
  </si>
  <si>
    <t>健全、完整、合规</t>
  </si>
  <si>
    <t>财务管理制度健全性：部门（单位）为加强财务管理、规范财务行为而制定的管理制度。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</si>
  <si>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</si>
  <si>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
（2分）</t>
  </si>
  <si>
    <t>合规、安全</t>
  </si>
  <si>
    <t>资金使用合规性和安全性：部门（单位）使用预算资金是否符合相关的预算财务管理制度的规定，是否符合相关规定的开支范围，用以反映考核部门（单位）预算资金的规范运行和安全运行情况。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</si>
  <si>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</si>
  <si>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
（1分）</t>
  </si>
  <si>
    <t>完整、准确</t>
  </si>
  <si>
    <t>会计基础信息完善性：部门（单位）会计基础信息情况。</t>
  </si>
  <si>
    <t>①基础数据信息和会计信息资料是否真实；②基础数据信息和会计信息资料是否完整；③基础数据信息和会计信息资料是否准确。每有一项不合格扣0.5分，扣完为止。</t>
  </si>
  <si>
    <t>资产管理（4分）</t>
  </si>
  <si>
    <t>资产管理规范性
（4分）</t>
  </si>
  <si>
    <t>规范</t>
  </si>
  <si>
    <t>资产管理规范性：部门（单位）的资产是否保持安全完整，资产配置是否合理，资产使用和资产处理是否规范，用以反映和考核部门（单位）资产管理的整体水平。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</si>
  <si>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照要求进行报批或资产不公开处置行为；⑥其它资产管理制度办法执行情况。每有一项不合格扣0.8分，扣完为止。</t>
  </si>
  <si>
    <t>绩效管理（4分）</t>
  </si>
  <si>
    <t>绩效管理情况
（4分）</t>
  </si>
  <si>
    <t>及时、有效</t>
  </si>
  <si>
    <t>绩效管理情况：考核部门（单位）在绩效管理信息的汇总和应用情况。</t>
  </si>
  <si>
    <t>①部门（单位）是否及时对绩效信息进行汇总分析整理；②部门（单位）是否对绩效目标偏离情况及时进行矫正。每有一项不合格扣2分。</t>
  </si>
  <si>
    <t>同上</t>
  </si>
  <si>
    <t>2022年</t>
  </si>
  <si>
    <t>2023年</t>
  </si>
  <si>
    <t>结转结余率（4分）</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</si>
  <si>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</si>
  <si>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</si>
  <si>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
（4分）</t>
  </si>
  <si>
    <t>-</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</si>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</sst>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16"/>
      <color theme="1"/>
      <name val="仿宋_GB2312"/>
      <charset val="134"/>
    </font>
    <font>
      <sz val="10"/>
      <color theme="1"/>
      <name val="宋体"/>
      <charset val="134"/>
      <scheme val="minor"/>
    </font>
    <font>
      <sz val="18"/>
      <color theme="1"/>
      <name val="方正小标宋简体"/>
      <charset val="134"/>
    </font>
    <font>
      <sz val="10"/>
      <color theme="1"/>
      <name val="宋体"/>
      <charset val="134"/>
    </font>
    <font>
      <sz val="10"/>
      <name val="宋体"/>
      <charset val="134"/>
      <scheme val="minor"/>
    </font>
    <font>
      <sz val="10"/>
      <name val="宋体"/>
      <charset val="134"/>
    </font>
    <font>
      <sz val="10"/>
      <color rgb="FFFF0000"/>
      <name val="宋体"/>
      <charset val="134"/>
      <scheme val="minor"/>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9" fillId="0" borderId="0" applyFont="0" applyFill="0" applyBorder="0" applyAlignment="0" applyProtection="0">
      <alignment vertical="center"/>
    </xf>
    <xf numFmtId="44" fontId="0" fillId="0" borderId="0" applyFont="0" applyFill="0" applyBorder="0" applyAlignment="0" applyProtection="0">
      <alignment vertical="center"/>
    </xf>
    <xf numFmtId="9" fontId="9"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42">
    <xf numFmtId="0" fontId="0" fillId="0" borderId="0" xfId="0">
      <alignment vertical="center"/>
    </xf>
    <xf numFmtId="0" fontId="1" fillId="0" borderId="0" xfId="0" applyFont="1" applyAlignment="1">
      <alignment horizontal="justify" vertical="center"/>
    </xf>
    <xf numFmtId="0" fontId="2" fillId="0" borderId="0" xfId="0" applyFont="1" applyAlignment="1">
      <alignment vertical="center" wrapText="1"/>
    </xf>
    <xf numFmtId="0" fontId="3" fillId="0" borderId="0" xfId="0" applyFont="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43" fontId="4" fillId="0" borderId="1" xfId="1" applyFont="1" applyFill="1" applyBorder="1" applyAlignment="1">
      <alignment vertical="center" wrapText="1"/>
    </xf>
    <xf numFmtId="10" fontId="4" fillId="0" borderId="1" xfId="0" applyNumberFormat="1" applyFont="1" applyBorder="1" applyAlignment="1">
      <alignment vertical="center" wrapText="1"/>
    </xf>
    <xf numFmtId="0" fontId="4" fillId="0" borderId="1" xfId="0" applyFont="1" applyBorder="1" applyAlignment="1">
      <alignment horizontal="left" vertical="center" wrapText="1"/>
    </xf>
    <xf numFmtId="0" fontId="4" fillId="0" borderId="1" xfId="0" applyFont="1" applyBorder="1" applyAlignment="1">
      <alignment horizontal="right" vertical="center" wrapText="1"/>
    </xf>
    <xf numFmtId="176" fontId="4" fillId="0" borderId="1" xfId="0" applyNumberFormat="1" applyFont="1" applyBorder="1" applyAlignment="1">
      <alignment horizontal="right" vertical="center" wrapText="1"/>
    </xf>
    <xf numFmtId="0" fontId="2"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2" fillId="0" borderId="3" xfId="0" applyFont="1" applyBorder="1" applyAlignment="1">
      <alignment horizontal="center" vertical="center" wrapText="1"/>
    </xf>
    <xf numFmtId="0" fontId="5" fillId="0" borderId="2" xfId="0" applyFont="1" applyBorder="1" applyAlignment="1">
      <alignment horizontal="center" vertical="center" wrapText="1"/>
    </xf>
    <xf numFmtId="0" fontId="2" fillId="0" borderId="1" xfId="0" applyFont="1" applyBorder="1" applyAlignment="1">
      <alignment horizontal="left" vertical="center" wrapText="1"/>
    </xf>
    <xf numFmtId="49" fontId="6" fillId="0" borderId="1" xfId="49" applyNumberFormat="1" applyFont="1" applyBorder="1" applyAlignment="1">
      <alignmen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49" fontId="4" fillId="0" borderId="1" xfId="49" applyNumberFormat="1"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49" fontId="6" fillId="0" borderId="1" xfId="49" applyNumberFormat="1" applyFont="1" applyBorder="1" applyAlignment="1">
      <alignment horizontal="left" vertical="center" wrapText="1"/>
    </xf>
    <xf numFmtId="49" fontId="6" fillId="0" borderId="1" xfId="49" applyNumberFormat="1" applyFont="1" applyFill="1" applyBorder="1" applyAlignment="1">
      <alignment horizontal="left" vertical="center" wrapText="1"/>
    </xf>
    <xf numFmtId="0" fontId="5" fillId="0" borderId="1" xfId="0" applyFont="1" applyFill="1" applyBorder="1" applyAlignment="1">
      <alignment vertical="center" wrapText="1"/>
    </xf>
    <xf numFmtId="0" fontId="5" fillId="0" borderId="0" xfId="0" applyFont="1" applyAlignment="1">
      <alignment vertical="center" wrapText="1"/>
    </xf>
    <xf numFmtId="0" fontId="5" fillId="0" borderId="1" xfId="0" applyFont="1" applyFill="1" applyBorder="1" applyAlignment="1">
      <alignment vertical="center" wrapText="1"/>
    </xf>
    <xf numFmtId="0" fontId="2" fillId="0" borderId="4" xfId="0"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4" fontId="2" fillId="0" borderId="0" xfId="0" applyNumberFormat="1" applyFont="1" applyAlignment="1">
      <alignment vertical="center" wrapText="1"/>
    </xf>
    <xf numFmtId="10" fontId="2" fillId="0" borderId="0" xfId="3" applyNumberFormat="1" applyFont="1" applyFill="1" applyAlignment="1">
      <alignment vertical="center" wrapText="1"/>
    </xf>
    <xf numFmtId="0" fontId="7" fillId="0" borderId="0" xfId="0" applyFont="1" applyAlignment="1">
      <alignment vertical="center" wrapText="1"/>
    </xf>
    <xf numFmtId="0" fontId="2" fillId="0" borderId="0" xfId="0" applyFont="1" applyAlignment="1">
      <alignment vertical="top" wrapText="1"/>
    </xf>
    <xf numFmtId="0" fontId="8" fillId="0" borderId="1" xfId="0" applyFont="1" applyBorder="1" applyAlignment="1">
      <alignment vertical="center" wrapText="1"/>
    </xf>
    <xf numFmtId="0" fontId="4" fillId="0" borderId="1" xfId="0" applyFont="1" applyBorder="1" applyAlignment="1" quotePrefix="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9"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5"/>
  <sheetViews>
    <sheetView tabSelected="1" view="pageBreakPreview" zoomScale="96" zoomScaleNormal="68" workbookViewId="0">
      <selection activeCell="B4" sqref="B4"/>
    </sheetView>
  </sheetViews>
  <sheetFormatPr defaultColWidth="9" defaultRowHeight="13.5"/>
  <cols>
    <col min="1" max="1" width="8.26666666666667" customWidth="1"/>
    <col min="2" max="2" width="9" customWidth="1"/>
    <col min="3" max="3" width="13.2666666666667" customWidth="1"/>
    <col min="4" max="4" width="30.2666666666667" customWidth="1"/>
    <col min="5" max="5" width="57.0666666666667" customWidth="1"/>
    <col min="6" max="6" width="5.93333333333333" customWidth="1"/>
    <col min="7" max="7" width="6.06666666666667" customWidth="1"/>
    <col min="8" max="8" width="37.9333333333333" customWidth="1"/>
    <col min="9" max="9" width="33.3333333333333" customWidth="1"/>
    <col min="10" max="10" width="37" style="2" customWidth="1"/>
  </cols>
  <sheetData>
    <row r="1" ht="22.5" spans="1:9">
      <c r="A1" s="3" t="s">
        <v>0</v>
      </c>
      <c r="B1" s="3"/>
      <c r="C1" s="3"/>
      <c r="D1" s="3"/>
      <c r="E1" s="3"/>
      <c r="F1" s="3"/>
      <c r="G1" s="3"/>
      <c r="H1" s="3"/>
      <c r="I1" s="3"/>
    </row>
    <row r="2" ht="25.05" customHeight="1" spans="1:9">
      <c r="A2" s="4" t="s">
        <v>1</v>
      </c>
      <c r="B2" s="4"/>
      <c r="C2" s="4"/>
      <c r="D2" s="4"/>
      <c r="E2" s="4"/>
      <c r="F2" s="4"/>
      <c r="G2" s="4"/>
      <c r="H2" s="4"/>
      <c r="I2" s="4"/>
    </row>
    <row r="3" ht="30.75" customHeight="1" spans="1:9">
      <c r="A3" s="5" t="s">
        <v>2</v>
      </c>
      <c r="B3" s="5" t="s">
        <v>3</v>
      </c>
      <c r="C3" s="5" t="s">
        <v>4</v>
      </c>
      <c r="D3" s="5" t="s">
        <v>5</v>
      </c>
      <c r="E3" s="5" t="s">
        <v>6</v>
      </c>
      <c r="F3" s="5" t="s">
        <v>7</v>
      </c>
      <c r="G3" s="5" t="s">
        <v>8</v>
      </c>
      <c r="H3" s="5" t="s">
        <v>9</v>
      </c>
      <c r="I3" s="5" t="s">
        <v>10</v>
      </c>
    </row>
    <row r="4" ht="48" customHeight="1" spans="1:9">
      <c r="A4" s="5" t="s">
        <v>11</v>
      </c>
      <c r="B4" s="6" t="s">
        <v>12</v>
      </c>
      <c r="C4" s="7">
        <f>SUM(C5:C7)</f>
        <v>219615.62664</v>
      </c>
      <c r="D4" s="7">
        <f>SUM(D5:D7)</f>
        <v>208678.868217</v>
      </c>
      <c r="E4" s="8">
        <f>D4/C4</f>
        <v>0.950200454355974</v>
      </c>
      <c r="F4" s="6">
        <v>20</v>
      </c>
      <c r="G4" s="6">
        <f>ROUND(F4*E4,2)</f>
        <v>19</v>
      </c>
      <c r="H4" s="9" t="s">
        <v>13</v>
      </c>
      <c r="I4" s="20" t="s">
        <v>14</v>
      </c>
    </row>
    <row r="5" ht="48" customHeight="1" spans="1:9">
      <c r="A5" s="5"/>
      <c r="B5" s="6" t="s">
        <v>15</v>
      </c>
      <c r="C5" s="7">
        <v>6942.24</v>
      </c>
      <c r="D5" s="7">
        <v>6180.475577</v>
      </c>
      <c r="E5" s="42" t="s">
        <v>16</v>
      </c>
      <c r="F5" s="6"/>
      <c r="G5" s="6"/>
      <c r="H5" s="9"/>
      <c r="I5" s="20"/>
    </row>
    <row r="6" ht="48" customHeight="1" spans="1:9">
      <c r="A6" s="5"/>
      <c r="B6" s="6" t="s">
        <v>17</v>
      </c>
      <c r="C6" s="7">
        <v>212673.38664</v>
      </c>
      <c r="D6" s="7">
        <v>202498.39264</v>
      </c>
      <c r="E6" s="10"/>
      <c r="F6" s="6"/>
      <c r="G6" s="6"/>
      <c r="H6" s="9"/>
      <c r="I6" s="20"/>
    </row>
    <row r="7" ht="65" customHeight="1" spans="1:9">
      <c r="A7" s="5"/>
      <c r="B7" s="6" t="s">
        <v>18</v>
      </c>
      <c r="C7" s="11">
        <v>0</v>
      </c>
      <c r="D7" s="11">
        <v>0</v>
      </c>
      <c r="E7" s="10"/>
      <c r="F7" s="6"/>
      <c r="G7" s="6"/>
      <c r="H7" s="9"/>
      <c r="I7" s="20"/>
    </row>
    <row r="8" ht="21" customHeight="1" spans="1:9">
      <c r="A8" s="4" t="s">
        <v>19</v>
      </c>
      <c r="B8" s="4"/>
      <c r="C8" s="4"/>
      <c r="D8" s="4"/>
      <c r="E8" s="4"/>
      <c r="F8" s="4"/>
      <c r="G8" s="4"/>
      <c r="H8" s="4"/>
      <c r="I8" s="4"/>
    </row>
    <row r="9" ht="28.05" customHeight="1" spans="1:9">
      <c r="A9" s="5" t="s">
        <v>2</v>
      </c>
      <c r="B9" s="5" t="s">
        <v>3</v>
      </c>
      <c r="C9" s="5" t="s">
        <v>20</v>
      </c>
      <c r="D9" s="5" t="s">
        <v>21</v>
      </c>
      <c r="E9" s="5" t="s">
        <v>22</v>
      </c>
      <c r="F9" s="5" t="s">
        <v>7</v>
      </c>
      <c r="G9" s="5" t="s">
        <v>23</v>
      </c>
      <c r="H9" s="5" t="s">
        <v>9</v>
      </c>
      <c r="I9" s="5" t="s">
        <v>10</v>
      </c>
    </row>
    <row r="10" ht="97.05" customHeight="1" spans="1:9">
      <c r="A10" s="12" t="s">
        <v>24</v>
      </c>
      <c r="B10" s="12" t="s">
        <v>25</v>
      </c>
      <c r="C10" s="13" t="s">
        <v>26</v>
      </c>
      <c r="D10" s="14" t="s">
        <v>27</v>
      </c>
      <c r="E10" s="15" t="s">
        <v>28</v>
      </c>
      <c r="F10" s="16">
        <v>3</v>
      </c>
      <c r="G10" s="16">
        <v>3</v>
      </c>
      <c r="H10" s="17" t="s">
        <v>29</v>
      </c>
      <c r="I10" s="17" t="s">
        <v>30</v>
      </c>
    </row>
    <row r="11" ht="66" customHeight="1" spans="1:10">
      <c r="A11" s="18"/>
      <c r="B11" s="18"/>
      <c r="C11" s="13"/>
      <c r="D11" s="14" t="s">
        <v>31</v>
      </c>
      <c r="E11" s="14" t="s">
        <v>32</v>
      </c>
      <c r="F11" s="16">
        <v>3</v>
      </c>
      <c r="G11" s="16">
        <f>36/50*3</f>
        <v>2.16</v>
      </c>
      <c r="H11" s="17" t="s">
        <v>33</v>
      </c>
      <c r="I11" s="17" t="s">
        <v>30</v>
      </c>
      <c r="J11" s="39"/>
    </row>
    <row r="12" ht="64.05" customHeight="1" spans="1:10">
      <c r="A12" s="18"/>
      <c r="B12" s="18"/>
      <c r="C12" s="13"/>
      <c r="D12" s="14" t="s">
        <v>34</v>
      </c>
      <c r="E12" s="14" t="s">
        <v>35</v>
      </c>
      <c r="F12" s="16">
        <v>3</v>
      </c>
      <c r="G12" s="16">
        <v>3</v>
      </c>
      <c r="H12" s="17" t="s">
        <v>36</v>
      </c>
      <c r="I12" s="17" t="s">
        <v>30</v>
      </c>
      <c r="J12" s="39"/>
    </row>
    <row r="13" ht="60" customHeight="1" spans="1:10">
      <c r="A13" s="18"/>
      <c r="B13" s="18"/>
      <c r="C13" s="19" t="s">
        <v>37</v>
      </c>
      <c r="D13" s="20" t="s">
        <v>38</v>
      </c>
      <c r="E13" s="21" t="s">
        <v>39</v>
      </c>
      <c r="F13" s="16">
        <v>4</v>
      </c>
      <c r="G13" s="13">
        <v>4</v>
      </c>
      <c r="H13" s="14" t="s">
        <v>40</v>
      </c>
      <c r="I13" s="17" t="s">
        <v>30</v>
      </c>
      <c r="J13" s="39"/>
    </row>
    <row r="14" ht="77" customHeight="1" spans="1:10">
      <c r="A14" s="18"/>
      <c r="B14" s="18"/>
      <c r="C14" s="19" t="s">
        <v>41</v>
      </c>
      <c r="D14" s="17" t="s">
        <v>42</v>
      </c>
      <c r="E14" s="17" t="s">
        <v>43</v>
      </c>
      <c r="F14" s="16">
        <v>4</v>
      </c>
      <c r="G14" s="16">
        <v>4</v>
      </c>
      <c r="H14" s="17" t="s">
        <v>44</v>
      </c>
      <c r="I14" s="17" t="s">
        <v>30</v>
      </c>
      <c r="J14" s="39"/>
    </row>
    <row r="15" ht="60" customHeight="1" spans="1:10">
      <c r="A15" s="18"/>
      <c r="B15" s="18"/>
      <c r="C15" s="22"/>
      <c r="D15" s="21" t="s">
        <v>45</v>
      </c>
      <c r="E15" s="17" t="s">
        <v>46</v>
      </c>
      <c r="F15" s="16">
        <v>3</v>
      </c>
      <c r="G15" s="16">
        <v>3</v>
      </c>
      <c r="H15" s="17" t="s">
        <v>47</v>
      </c>
      <c r="I15" s="17" t="s">
        <v>30</v>
      </c>
      <c r="J15" s="39"/>
    </row>
    <row r="16" ht="82.05" customHeight="1" spans="1:10">
      <c r="A16" s="18"/>
      <c r="B16" s="18"/>
      <c r="C16" s="23"/>
      <c r="D16" s="17" t="s">
        <v>48</v>
      </c>
      <c r="E16" s="15" t="s">
        <v>49</v>
      </c>
      <c r="F16" s="16">
        <v>4</v>
      </c>
      <c r="G16" s="13">
        <v>4</v>
      </c>
      <c r="H16" s="17" t="s">
        <v>50</v>
      </c>
      <c r="I16" s="17" t="s">
        <v>30</v>
      </c>
      <c r="J16" s="39"/>
    </row>
    <row r="17" ht="57" customHeight="1" spans="1:10">
      <c r="A17" s="18"/>
      <c r="B17" s="18"/>
      <c r="C17" s="19" t="s">
        <v>51</v>
      </c>
      <c r="D17" s="21" t="s">
        <v>52</v>
      </c>
      <c r="E17" s="17" t="s">
        <v>53</v>
      </c>
      <c r="F17" s="16">
        <v>3</v>
      </c>
      <c r="G17" s="16">
        <v>3</v>
      </c>
      <c r="H17" s="17" t="s">
        <v>54</v>
      </c>
      <c r="I17" s="17" t="s">
        <v>55</v>
      </c>
      <c r="J17" s="39"/>
    </row>
    <row r="18" ht="87" customHeight="1" spans="1:9">
      <c r="A18" s="18"/>
      <c r="B18" s="18"/>
      <c r="C18" s="23"/>
      <c r="D18" s="21" t="s">
        <v>56</v>
      </c>
      <c r="E18" s="17" t="s">
        <v>57</v>
      </c>
      <c r="F18" s="16">
        <v>3</v>
      </c>
      <c r="G18" s="16">
        <v>3</v>
      </c>
      <c r="H18" s="17" t="s">
        <v>58</v>
      </c>
      <c r="I18" s="17" t="s">
        <v>30</v>
      </c>
    </row>
    <row r="19" ht="123.4" customHeight="1" spans="1:9">
      <c r="A19" s="18"/>
      <c r="B19" s="5" t="s">
        <v>59</v>
      </c>
      <c r="C19" s="12" t="s">
        <v>60</v>
      </c>
      <c r="D19" s="24" t="s">
        <v>61</v>
      </c>
      <c r="E19" s="15" t="s">
        <v>62</v>
      </c>
      <c r="F19" s="25">
        <v>2</v>
      </c>
      <c r="G19" s="25">
        <v>2</v>
      </c>
      <c r="H19" s="20" t="s">
        <v>63</v>
      </c>
      <c r="I19" s="26" t="s">
        <v>64</v>
      </c>
    </row>
    <row r="20" ht="119" customHeight="1" spans="1:9">
      <c r="A20" s="18"/>
      <c r="B20" s="5"/>
      <c r="C20" s="5" t="s">
        <v>65</v>
      </c>
      <c r="D20" s="24" t="s">
        <v>66</v>
      </c>
      <c r="E20" s="26" t="s">
        <v>67</v>
      </c>
      <c r="F20" s="25">
        <v>3</v>
      </c>
      <c r="G20" s="25">
        <v>3</v>
      </c>
      <c r="H20" s="26" t="s">
        <v>68</v>
      </c>
      <c r="I20" s="26" t="s">
        <v>69</v>
      </c>
    </row>
    <row r="21" ht="60" customHeight="1" spans="1:9">
      <c r="A21" s="18"/>
      <c r="B21" s="5"/>
      <c r="C21" s="5"/>
      <c r="D21" s="27" t="s">
        <v>70</v>
      </c>
      <c r="E21" s="26" t="s">
        <v>71</v>
      </c>
      <c r="F21" s="25">
        <v>2</v>
      </c>
      <c r="G21" s="25">
        <v>2</v>
      </c>
      <c r="H21" s="26" t="s">
        <v>72</v>
      </c>
      <c r="I21" s="26" t="s">
        <v>73</v>
      </c>
    </row>
    <row r="22" ht="104.65" customHeight="1" spans="1:9">
      <c r="A22" s="18"/>
      <c r="B22" s="5"/>
      <c r="C22" s="5"/>
      <c r="D22" s="27" t="s">
        <v>74</v>
      </c>
      <c r="E22" s="15" t="s">
        <v>75</v>
      </c>
      <c r="F22" s="25">
        <v>3</v>
      </c>
      <c r="G22" s="25">
        <v>3</v>
      </c>
      <c r="H22" s="26" t="s">
        <v>76</v>
      </c>
      <c r="I22" s="26" t="s">
        <v>69</v>
      </c>
    </row>
    <row r="23" ht="116" customHeight="1" spans="1:9">
      <c r="A23" s="18"/>
      <c r="B23" s="5"/>
      <c r="C23" s="5"/>
      <c r="D23" s="27" t="s">
        <v>77</v>
      </c>
      <c r="E23" s="26" t="s">
        <v>78</v>
      </c>
      <c r="F23" s="25">
        <v>3</v>
      </c>
      <c r="G23" s="25">
        <v>3</v>
      </c>
      <c r="H23" s="26" t="s">
        <v>79</v>
      </c>
      <c r="I23" s="26" t="s">
        <v>73</v>
      </c>
    </row>
    <row r="24" ht="102" customHeight="1" spans="1:9">
      <c r="A24" s="18"/>
      <c r="B24" s="5"/>
      <c r="C24" s="5"/>
      <c r="D24" s="28" t="s">
        <v>80</v>
      </c>
      <c r="E24" s="29" t="s">
        <v>81</v>
      </c>
      <c r="F24" s="16">
        <v>3</v>
      </c>
      <c r="G24" s="16">
        <v>3</v>
      </c>
      <c r="H24" s="17" t="s">
        <v>82</v>
      </c>
      <c r="I24" s="14" t="s">
        <v>69</v>
      </c>
    </row>
    <row r="25" ht="110.65" customHeight="1" spans="1:9">
      <c r="A25" s="18"/>
      <c r="B25" s="5"/>
      <c r="C25" s="5"/>
      <c r="D25" s="27" t="s">
        <v>83</v>
      </c>
      <c r="E25" s="15" t="s">
        <v>84</v>
      </c>
      <c r="F25" s="16">
        <v>3</v>
      </c>
      <c r="G25" s="16">
        <v>3</v>
      </c>
      <c r="H25" s="30" t="s">
        <v>85</v>
      </c>
      <c r="I25" s="14" t="s">
        <v>69</v>
      </c>
    </row>
    <row r="26" ht="60" customHeight="1" spans="1:9">
      <c r="A26" s="18"/>
      <c r="B26" s="5"/>
      <c r="C26" s="5"/>
      <c r="D26" s="27" t="s">
        <v>86</v>
      </c>
      <c r="E26" s="31" t="s">
        <v>87</v>
      </c>
      <c r="F26" s="16">
        <v>3</v>
      </c>
      <c r="G26" s="16">
        <v>2</v>
      </c>
      <c r="H26" s="14" t="s">
        <v>88</v>
      </c>
      <c r="I26" s="14" t="s">
        <v>69</v>
      </c>
    </row>
    <row r="27" ht="70.05" customHeight="1" spans="1:9">
      <c r="A27" s="18"/>
      <c r="B27" s="5"/>
      <c r="C27" s="5"/>
      <c r="D27" s="27" t="s">
        <v>89</v>
      </c>
      <c r="E27" s="26" t="s">
        <v>90</v>
      </c>
      <c r="F27" s="25">
        <v>2</v>
      </c>
      <c r="G27" s="25">
        <v>2</v>
      </c>
      <c r="H27" s="26" t="s">
        <v>91</v>
      </c>
      <c r="I27" s="26" t="s">
        <v>73</v>
      </c>
    </row>
    <row r="28" ht="43.05" customHeight="1" spans="1:9">
      <c r="A28" s="32"/>
      <c r="B28" s="5"/>
      <c r="C28" s="5" t="s">
        <v>92</v>
      </c>
      <c r="D28" s="26" t="s">
        <v>93</v>
      </c>
      <c r="E28" s="26" t="s">
        <v>94</v>
      </c>
      <c r="F28" s="25">
        <v>6</v>
      </c>
      <c r="G28" s="5">
        <v>6</v>
      </c>
      <c r="H28" s="26" t="s">
        <v>95</v>
      </c>
      <c r="I28" s="26" t="s">
        <v>96</v>
      </c>
    </row>
    <row r="29" ht="25.05" customHeight="1" spans="1:9">
      <c r="A29" s="4" t="s">
        <v>97</v>
      </c>
      <c r="B29" s="4"/>
      <c r="C29" s="4"/>
      <c r="D29" s="4"/>
      <c r="E29" s="4"/>
      <c r="F29" s="4"/>
      <c r="G29" s="4"/>
      <c r="H29" s="4"/>
      <c r="I29" s="4"/>
    </row>
    <row r="30" ht="34.5" customHeight="1" spans="1:9">
      <c r="A30" s="5" t="s">
        <v>2</v>
      </c>
      <c r="B30" s="5" t="s">
        <v>3</v>
      </c>
      <c r="C30" s="5" t="s">
        <v>20</v>
      </c>
      <c r="D30" s="5" t="s">
        <v>21</v>
      </c>
      <c r="E30" s="5" t="s">
        <v>22</v>
      </c>
      <c r="F30" s="5" t="s">
        <v>7</v>
      </c>
      <c r="G30" s="5" t="s">
        <v>23</v>
      </c>
      <c r="H30" s="5" t="s">
        <v>9</v>
      </c>
      <c r="I30" s="5" t="s">
        <v>10</v>
      </c>
    </row>
    <row r="31" ht="93" customHeight="1" spans="1:9">
      <c r="A31" s="5" t="s">
        <v>98</v>
      </c>
      <c r="B31" s="5" t="s">
        <v>99</v>
      </c>
      <c r="C31" s="5" t="s">
        <v>100</v>
      </c>
      <c r="D31" s="26" t="s">
        <v>101</v>
      </c>
      <c r="E31" s="26" t="s">
        <v>101</v>
      </c>
      <c r="F31" s="5">
        <v>1</v>
      </c>
      <c r="G31" s="5">
        <v>1</v>
      </c>
      <c r="H31" s="26" t="s">
        <v>102</v>
      </c>
      <c r="I31" s="26" t="s">
        <v>103</v>
      </c>
    </row>
    <row r="32" ht="150" customHeight="1" spans="1:9">
      <c r="A32" s="5"/>
      <c r="B32" s="5"/>
      <c r="C32" s="5" t="s">
        <v>104</v>
      </c>
      <c r="D32" s="26" t="s">
        <v>105</v>
      </c>
      <c r="E32" s="26" t="s">
        <v>105</v>
      </c>
      <c r="F32" s="5">
        <v>2</v>
      </c>
      <c r="G32" s="5">
        <v>2</v>
      </c>
      <c r="H32" s="26" t="s">
        <v>106</v>
      </c>
      <c r="I32" s="26" t="s">
        <v>107</v>
      </c>
    </row>
    <row r="33" ht="85.05" customHeight="1" spans="1:9">
      <c r="A33" s="5"/>
      <c r="B33" s="5"/>
      <c r="C33" s="5" t="s">
        <v>108</v>
      </c>
      <c r="D33" s="26" t="s">
        <v>109</v>
      </c>
      <c r="E33" s="26" t="s">
        <v>109</v>
      </c>
      <c r="F33" s="5">
        <v>1</v>
      </c>
      <c r="G33" s="5">
        <v>1</v>
      </c>
      <c r="H33" s="26" t="s">
        <v>110</v>
      </c>
      <c r="I33" s="26" t="s">
        <v>111</v>
      </c>
    </row>
    <row r="34" ht="146" customHeight="1" spans="1:10">
      <c r="A34" s="5"/>
      <c r="B34" s="5" t="s">
        <v>112</v>
      </c>
      <c r="C34" s="5" t="s">
        <v>113</v>
      </c>
      <c r="D34" s="26" t="s">
        <v>114</v>
      </c>
      <c r="E34" s="26" t="s">
        <v>114</v>
      </c>
      <c r="F34" s="5">
        <v>4</v>
      </c>
      <c r="G34" s="5">
        <v>4</v>
      </c>
      <c r="H34" s="26" t="s">
        <v>115</v>
      </c>
      <c r="I34" s="26" t="s">
        <v>116</v>
      </c>
      <c r="J34" s="40"/>
    </row>
    <row r="35" ht="76.05" customHeight="1" spans="1:9">
      <c r="A35" s="5"/>
      <c r="B35" s="5" t="s">
        <v>117</v>
      </c>
      <c r="C35" s="5" t="s">
        <v>118</v>
      </c>
      <c r="D35" s="26" t="s">
        <v>119</v>
      </c>
      <c r="E35" s="26" t="s">
        <v>119</v>
      </c>
      <c r="F35" s="5">
        <v>4</v>
      </c>
      <c r="G35" s="5">
        <v>4</v>
      </c>
      <c r="H35" s="26" t="s">
        <v>120</v>
      </c>
      <c r="I35" s="26" t="s">
        <v>121</v>
      </c>
    </row>
    <row r="36" ht="27" customHeight="1" spans="1:9">
      <c r="A36" s="5" t="s">
        <v>122</v>
      </c>
      <c r="B36" s="5" t="s">
        <v>3</v>
      </c>
      <c r="C36" s="5" t="s">
        <v>123</v>
      </c>
      <c r="D36" s="5"/>
      <c r="E36" s="5" t="s">
        <v>124</v>
      </c>
      <c r="F36" s="5" t="s">
        <v>7</v>
      </c>
      <c r="G36" s="5" t="s">
        <v>23</v>
      </c>
      <c r="H36" s="5" t="s">
        <v>9</v>
      </c>
      <c r="I36" s="5" t="s">
        <v>10</v>
      </c>
    </row>
    <row r="37" ht="114" customHeight="1" spans="1:9">
      <c r="A37" s="5"/>
      <c r="B37" s="5" t="s">
        <v>125</v>
      </c>
      <c r="C37" s="33">
        <f>30633.478881/268805.386506</f>
        <v>0.113961551437572</v>
      </c>
      <c r="D37" s="33"/>
      <c r="E37" s="33">
        <f>10936.763679/219615.631896</f>
        <v>0.0497995683849097</v>
      </c>
      <c r="F37" s="5">
        <v>4</v>
      </c>
      <c r="G37" s="5">
        <v>4</v>
      </c>
      <c r="H37" s="26" t="s">
        <v>126</v>
      </c>
      <c r="I37" s="26" t="s">
        <v>127</v>
      </c>
    </row>
    <row r="38" ht="66" customHeight="1" spans="1:9">
      <c r="A38" s="5"/>
      <c r="B38" s="5" t="s">
        <v>128</v>
      </c>
      <c r="C38" s="5" t="s">
        <v>129</v>
      </c>
      <c r="D38" s="5"/>
      <c r="E38" s="33">
        <f>(208678.868217-205057.311497)/205057.311497</f>
        <v>0.0176611928321951</v>
      </c>
      <c r="F38" s="5">
        <v>4</v>
      </c>
      <c r="G38" s="5">
        <v>4</v>
      </c>
      <c r="H38" s="26" t="s">
        <v>130</v>
      </c>
      <c r="I38" s="41" t="s">
        <v>131</v>
      </c>
    </row>
    <row r="39" ht="26.25" customHeight="1" spans="1:9">
      <c r="A39" s="34" t="s">
        <v>132</v>
      </c>
      <c r="B39" s="35"/>
      <c r="C39" s="35"/>
      <c r="D39" s="35"/>
      <c r="E39" s="36"/>
      <c r="F39" s="5">
        <f>SUM(F10:F28)+F4+F31+F32+F33+F34+F35+F37+F38</f>
        <v>100</v>
      </c>
      <c r="G39" s="5">
        <f>SUM(G10:G28)+G4+G31+G32+G33+G34+G35+G37+G38</f>
        <v>97.16</v>
      </c>
      <c r="H39" s="26"/>
      <c r="I39" s="26"/>
    </row>
    <row r="40" spans="1:9">
      <c r="A40" s="2"/>
      <c r="B40" s="2"/>
      <c r="C40" s="2"/>
      <c r="D40" s="2"/>
      <c r="E40" s="2"/>
      <c r="F40" s="2"/>
      <c r="G40" s="2"/>
      <c r="H40" s="2"/>
      <c r="I40" s="2"/>
    </row>
    <row r="41" spans="1:9">
      <c r="A41" s="2"/>
      <c r="B41" s="2"/>
      <c r="C41" s="2"/>
      <c r="D41" s="2"/>
      <c r="E41" s="2"/>
      <c r="F41" s="2"/>
      <c r="G41" s="2"/>
      <c r="H41" s="2"/>
      <c r="I41" s="2"/>
    </row>
    <row r="42" spans="1:9">
      <c r="A42" s="2"/>
      <c r="B42" s="2"/>
      <c r="C42" s="2"/>
      <c r="D42" s="2"/>
      <c r="E42" s="2"/>
      <c r="F42" s="2"/>
      <c r="G42" s="2"/>
      <c r="H42" s="2"/>
      <c r="I42" s="2"/>
    </row>
    <row r="43" spans="1:9">
      <c r="A43" s="2"/>
      <c r="B43" s="2"/>
      <c r="C43" s="37"/>
      <c r="D43" s="2"/>
      <c r="E43" s="2"/>
      <c r="F43" s="2"/>
      <c r="G43" s="2"/>
      <c r="H43" s="2"/>
      <c r="I43" s="2"/>
    </row>
    <row r="44" spans="1:9">
      <c r="A44" s="2"/>
      <c r="B44" s="2"/>
      <c r="C44" s="38"/>
      <c r="D44" s="2"/>
      <c r="E44" s="2"/>
      <c r="F44" s="2"/>
      <c r="G44" s="2"/>
      <c r="H44" s="2"/>
      <c r="I44" s="2"/>
    </row>
    <row r="45" spans="1:9">
      <c r="A45" s="2"/>
      <c r="B45" s="2"/>
      <c r="C45" s="2"/>
      <c r="D45" s="2"/>
      <c r="E45" s="2"/>
      <c r="F45" s="2"/>
      <c r="G45" s="2"/>
      <c r="H45" s="2"/>
      <c r="I45" s="2"/>
    </row>
    <row r="46" spans="1:9">
      <c r="A46" s="2"/>
      <c r="B46" s="2"/>
      <c r="C46" s="2"/>
      <c r="D46" s="2"/>
      <c r="E46" s="2"/>
      <c r="F46" s="2"/>
      <c r="G46" s="2"/>
      <c r="H46" s="2"/>
      <c r="I46" s="2"/>
    </row>
    <row r="47" spans="1:9">
      <c r="A47" s="2"/>
      <c r="B47" s="2"/>
      <c r="C47" s="2"/>
      <c r="D47" s="2"/>
      <c r="E47" s="2"/>
      <c r="F47" s="2"/>
      <c r="G47" s="2"/>
      <c r="H47" s="2"/>
      <c r="I47" s="2"/>
    </row>
    <row r="48" spans="1:9">
      <c r="A48" s="2"/>
      <c r="B48" s="2"/>
      <c r="C48" s="2"/>
      <c r="D48" s="2"/>
      <c r="E48" s="2"/>
      <c r="F48" s="2"/>
      <c r="G48" s="2"/>
      <c r="H48" s="2"/>
      <c r="I48" s="2"/>
    </row>
    <row r="49" spans="1:9">
      <c r="A49" s="2"/>
      <c r="B49" s="2"/>
      <c r="C49" s="2"/>
      <c r="D49" s="2"/>
      <c r="E49" s="2"/>
      <c r="F49" s="2"/>
      <c r="G49" s="2"/>
      <c r="H49" s="2"/>
      <c r="I49" s="2"/>
    </row>
    <row r="50" spans="1:9">
      <c r="A50" s="2"/>
      <c r="B50" s="2"/>
      <c r="C50" s="2"/>
      <c r="D50" s="2"/>
      <c r="E50" s="2"/>
      <c r="F50" s="2"/>
      <c r="G50" s="2"/>
      <c r="H50" s="2"/>
      <c r="I50" s="2"/>
    </row>
    <row r="51" spans="1:9">
      <c r="A51" s="2"/>
      <c r="B51" s="2"/>
      <c r="C51" s="2"/>
      <c r="D51" s="2"/>
      <c r="E51" s="2"/>
      <c r="F51" s="2"/>
      <c r="G51" s="2"/>
      <c r="H51" s="2"/>
      <c r="I51" s="2"/>
    </row>
    <row r="52" spans="1:9">
      <c r="A52" s="2"/>
      <c r="B52" s="2"/>
      <c r="C52" s="2"/>
      <c r="D52" s="2"/>
      <c r="E52" s="2"/>
      <c r="F52" s="2"/>
      <c r="G52" s="2"/>
      <c r="H52" s="2"/>
      <c r="I52" s="2"/>
    </row>
    <row r="53" spans="1:9">
      <c r="A53" s="2"/>
      <c r="B53" s="2"/>
      <c r="C53" s="2"/>
      <c r="D53" s="2"/>
      <c r="E53" s="2"/>
      <c r="F53" s="2"/>
      <c r="G53" s="2"/>
      <c r="H53" s="2"/>
      <c r="I53" s="2"/>
    </row>
    <row r="54" spans="1:9">
      <c r="A54" s="2"/>
      <c r="B54" s="2"/>
      <c r="C54" s="2"/>
      <c r="D54" s="2"/>
      <c r="E54" s="2"/>
      <c r="F54" s="2"/>
      <c r="G54" s="2"/>
      <c r="H54" s="2"/>
      <c r="I54" s="2"/>
    </row>
    <row r="55" spans="1:9">
      <c r="A55" s="2"/>
      <c r="B55" s="2"/>
      <c r="C55" s="2"/>
      <c r="D55" s="2"/>
      <c r="E55" s="2"/>
      <c r="F55" s="2"/>
      <c r="G55" s="2"/>
      <c r="H55" s="2"/>
      <c r="I55" s="2"/>
    </row>
  </sheetData>
  <mergeCells count="24">
    <mergeCell ref="A1:I1"/>
    <mergeCell ref="A2:I2"/>
    <mergeCell ref="A8:I8"/>
    <mergeCell ref="A29:I29"/>
    <mergeCell ref="C36:D36"/>
    <mergeCell ref="C37:D37"/>
    <mergeCell ref="C38:D38"/>
    <mergeCell ref="A39:E39"/>
    <mergeCell ref="A4:A7"/>
    <mergeCell ref="A10:A28"/>
    <mergeCell ref="A31:A35"/>
    <mergeCell ref="A36:A38"/>
    <mergeCell ref="B10:B18"/>
    <mergeCell ref="B19:B28"/>
    <mergeCell ref="B31:B33"/>
    <mergeCell ref="C10:C12"/>
    <mergeCell ref="C14:C16"/>
    <mergeCell ref="C17:C18"/>
    <mergeCell ref="C20:C27"/>
    <mergeCell ref="E5:E7"/>
    <mergeCell ref="F4:F7"/>
    <mergeCell ref="G4:G7"/>
    <mergeCell ref="H4:H7"/>
    <mergeCell ref="I4:I7"/>
  </mergeCells>
  <printOptions horizontalCentered="1" verticalCentered="1"/>
  <pageMargins left="0.314583333333333" right="0.236111111111111" top="0.354166666666667" bottom="0.354166666666667" header="0.298611111111111" footer="0.354166666666667"/>
  <pageSetup paperSize="9" scale="61" orientation="landscape"/>
  <headerFooter>
    <oddFooter>&amp;C第 &amp;P 页，共 &amp;N 页</oddFooter>
  </headerFooter>
  <rowBreaks count="4" manualBreakCount="4">
    <brk id="16" max="8" man="1"/>
    <brk id="23" max="8" man="1"/>
    <brk id="33" max="8" man="1"/>
    <brk id="39"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G4" sqref="G4:G7"/>
    </sheetView>
  </sheetViews>
  <sheetFormatPr defaultColWidth="8.73333333333333" defaultRowHeight="13.5" outlineLevelRow="2"/>
  <sheetData>
    <row r="1" ht="20.25" spans="1:1">
      <c r="A1" s="1">
        <v>18.83</v>
      </c>
    </row>
    <row r="2" ht="20.25" spans="1:1">
      <c r="A2" s="1">
        <v>4.97</v>
      </c>
    </row>
    <row r="3" spans="1:1">
      <c r="A3">
        <f>A1-A2</f>
        <v>13.86</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指标体系评分表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刘丽丽</cp:lastModifiedBy>
  <dcterms:created xsi:type="dcterms:W3CDTF">2021-04-19T17:03:00Z</dcterms:created>
  <cp:lastPrinted>2021-04-20T09:43:00Z</cp:lastPrinted>
  <dcterms:modified xsi:type="dcterms:W3CDTF">2024-08-19T09:09:17Z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C2D0BADE2BE041F3B9BD92FED572D006_13</vt:lpwstr>
  </property>
</Properties>
</file>