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490" windowHeight="7860" tabRatio="712" firstSheet="2" activeTab="1"/>
  </bookViews>
  <sheets>
    <sheet name="部门整体绩效评价评分表（旧）" sheetId="1" r:id="rId1"/>
    <sheet name="2022年部门整体绩效评价指标体系评分表" sheetId="3" r:id="rId2"/>
    <sheet name="底稿（最后删" sheetId="2" r:id="rId3"/>
    <sheet name="预决算" sheetId="4" r:id="rId4"/>
  </sheets>
  <definedNames>
    <definedName name="_xlnm.Print_Area" localSheetId="0">'部门整体绩效评价评分表（旧）'!$A$1:$G$23</definedName>
    <definedName name="_xlnm.Print_Titles" localSheetId="0">'部门整体绩效评价评分表（旧）'!$2:$2</definedName>
  </definedNames>
  <calcPr calcId="144525"/>
</workbook>
</file>

<file path=xl/calcChain.xml><?xml version="1.0" encoding="utf-8"?>
<calcChain xmlns="http://schemas.openxmlformats.org/spreadsheetml/2006/main">
  <c r="E17" i="4" l="1"/>
  <c r="E15" i="4"/>
  <c r="F14" i="4"/>
  <c r="E14" i="4"/>
  <c r="E13" i="4"/>
  <c r="E12" i="4"/>
  <c r="L12" i="4" s="1"/>
  <c r="F9" i="4"/>
  <c r="E7" i="4"/>
  <c r="E6" i="4"/>
  <c r="E5" i="4"/>
  <c r="C4" i="2"/>
  <c r="D4" i="2" s="1"/>
  <c r="C3" i="2"/>
  <c r="D3" i="2" s="1"/>
  <c r="C2" i="2"/>
  <c r="D2" i="2" s="1"/>
  <c r="F36" i="3"/>
  <c r="E5" i="3"/>
  <c r="G5" i="3" s="1"/>
  <c r="G36" i="3" s="1"/>
  <c r="F23" i="1"/>
  <c r="C5" i="2" l="1"/>
  <c r="D5" i="2" s="1"/>
</calcChain>
</file>

<file path=xl/sharedStrings.xml><?xml version="1.0" encoding="utf-8"?>
<sst xmlns="http://schemas.openxmlformats.org/spreadsheetml/2006/main" count="272" uniqueCount="188">
  <si>
    <r>
      <rPr>
        <sz val="16"/>
        <color rgb="FF000000"/>
        <rFont val="华文中宋"/>
        <family val="3"/>
        <charset val="134"/>
      </rPr>
      <t>北京市气象局2021年部门整体绩效评价指标体系评分表</t>
    </r>
    <r>
      <rPr>
        <sz val="16"/>
        <color theme="1"/>
        <rFont val="华文中宋"/>
        <family val="3"/>
        <charset val="134"/>
      </rPr>
      <t> </t>
    </r>
  </si>
  <si>
    <t>一级指标</t>
  </si>
  <si>
    <t>二级指标</t>
  </si>
  <si>
    <t>三级指标</t>
  </si>
  <si>
    <t>指标解释</t>
  </si>
  <si>
    <t>评分标准</t>
  </si>
  <si>
    <t>得分</t>
  </si>
  <si>
    <t>扣分原因说明</t>
  </si>
  <si>
    <r>
      <rPr>
        <sz val="10"/>
        <color rgb="FF000000"/>
        <rFont val="宋体"/>
        <family val="3"/>
        <charset val="134"/>
        <scheme val="minor"/>
      </rPr>
      <t>当年预算执行情况（</t>
    </r>
    <r>
      <rPr>
        <sz val="10"/>
        <color rgb="FF000000"/>
        <rFont val="宋体"/>
        <family val="3"/>
        <charset val="134"/>
      </rPr>
      <t>20分）</t>
    </r>
  </si>
  <si>
    <t>预算执行率（20分）</t>
  </si>
  <si>
    <t>部门全年执行数与全年预算数的比率。预算资金包括部门（单位）的基本支出、项目支出及其他资金。</t>
  </si>
  <si>
    <t xml:space="preserve">
得分计算方法应用全年执行数/全年预算数*20，得分最高不能超过该指标分值上限（20分）。</t>
  </si>
  <si>
    <t>预算执行率为89.60%</t>
  </si>
  <si>
    <r>
      <rPr>
        <sz val="10"/>
        <color rgb="FF000000"/>
        <rFont val="宋体"/>
        <family val="3"/>
        <charset val="134"/>
        <scheme val="minor"/>
      </rPr>
      <t>整体绩效目标实现情况（</t>
    </r>
    <r>
      <rPr>
        <sz val="10"/>
        <color rgb="FF000000"/>
        <rFont val="宋体"/>
        <family val="3"/>
        <charset val="134"/>
      </rPr>
      <t>60）</t>
    </r>
  </si>
  <si>
    <r>
      <rPr>
        <sz val="10"/>
        <color rgb="FF000000"/>
        <rFont val="宋体"/>
        <family val="3"/>
        <charset val="134"/>
        <scheme val="minor"/>
      </rPr>
      <t>产出
（</t>
    </r>
    <r>
      <rPr>
        <sz val="10"/>
        <color rgb="FF000000"/>
        <rFont val="宋体"/>
        <family val="3"/>
        <charset val="134"/>
      </rPr>
      <t>30分）</t>
    </r>
  </si>
  <si>
    <r>
      <rPr>
        <sz val="10"/>
        <rFont val="宋体"/>
        <family val="3"/>
        <charset val="134"/>
        <scheme val="minor"/>
      </rPr>
      <t>完成探测设备、精密设备等的维护保养</t>
    </r>
    <r>
      <rPr>
        <sz val="10"/>
        <rFont val="宋体"/>
        <family val="3"/>
        <charset val="134"/>
      </rPr>
      <t>（</t>
    </r>
    <r>
      <rPr>
        <sz val="10"/>
        <rFont val="宋体"/>
        <family val="3"/>
        <charset val="134"/>
        <scheme val="minor"/>
      </rPr>
      <t>4</t>
    </r>
    <r>
      <rPr>
        <sz val="10"/>
        <rFont val="宋体"/>
        <family val="3"/>
        <charset val="134"/>
      </rPr>
      <t>分）</t>
    </r>
  </si>
  <si>
    <t xml:space="preserve">计划完成率=（实际完成工作数/计划工作数）×100%。实际完成工作数：一定时期（年度或规划期）内部门（单位）实际完成工作任务的数量。计划工作数：部门（单位）整体绩效目标确定的一定时期（年度或规划期）内预计完成工作任务的数量。
</t>
  </si>
  <si>
    <t>得分=计划完成率*单项指标分值，得分超过分值按满分计算。</t>
  </si>
  <si>
    <t>完成各区县局通讯、气象数据收集、气象短信发送、人影炮点指挥作业等信息业务（6分）</t>
  </si>
  <si>
    <t>完成人工增雨雪、防雹作业（4分）</t>
  </si>
  <si>
    <t>雷达维持项目发生1次冰雹灾害</t>
  </si>
  <si>
    <t>完成冬奥会、党的二十大等重大活动保障服务（5）</t>
  </si>
  <si>
    <t>为冬奥会、党的二十大等重大活动提供气象信息的保障任务的完成情况。</t>
  </si>
  <si>
    <t>按完成情况分为基本达成、部分实现、实现程度较低三个档次，根据指标实际完成情况合理确定得分。
基本达成的，得[4.5,5]分；
部分实现的，得[3,4.5)分；
实现程度较低的，得[0,3)分。</t>
  </si>
  <si>
    <t>各项任务完成质量情况（3分）</t>
  </si>
  <si>
    <t>根据质量验收、检查等结果综合考量年度各项主要工作完成质量情况，用以反映和考核工作任务产出质量目标的实现情况。</t>
  </si>
  <si>
    <t>按完成情况分为基本达成、部分实现、实现程度较低三个档次，根据指标实际完成情况合理确定得分。
基本达成的，得[2，3]分；
部分实现的，得[1,2)分；
实现程度较低的，得[0,1)分。</t>
  </si>
  <si>
    <t>雷达维持项目因电力供电故障导致预警不及时</t>
  </si>
  <si>
    <t>各项工作完成及时性（3分）</t>
  </si>
  <si>
    <t>完成及时性指工作任务实际完成时间与计划完成时间的比较，用以反映和考核工作任务产出进度目标的实现情况。</t>
  </si>
  <si>
    <t xml:space="preserve">人工防雹项目因疫情影响，未开展炮械师集中培训
</t>
  </si>
  <si>
    <t>续上页</t>
  </si>
  <si>
    <t>成本控制情况（5分）</t>
  </si>
  <si>
    <r>
      <rPr>
        <sz val="10"/>
        <color rgb="FF000000"/>
        <rFont val="仿宋_GB2312"/>
        <family val="3"/>
        <charset val="134"/>
      </rPr>
      <t>①</t>
    </r>
    <r>
      <rPr>
        <sz val="10"/>
        <color rgb="FF000000"/>
        <rFont val="宋体"/>
        <family val="3"/>
        <charset val="134"/>
        <scheme val="minor"/>
      </rPr>
      <t>单位预算执行过程中的成本控制情况；</t>
    </r>
    <r>
      <rPr>
        <sz val="10"/>
        <color rgb="FF000000"/>
        <rFont val="仿宋_GB2312"/>
        <family val="3"/>
        <charset val="134"/>
      </rPr>
      <t>②</t>
    </r>
    <r>
      <rPr>
        <sz val="10"/>
        <color rgb="FF000000"/>
        <rFont val="宋体"/>
        <family val="3"/>
        <charset val="134"/>
        <scheme val="minor"/>
      </rPr>
      <t>部门公用经费的控制情况。</t>
    </r>
  </si>
  <si>
    <t>按完成情况分为好、较好、较差三个档次，根据指标实际完成情况合理确定得分。
成本控制好的，得[4.5,5]分；
成本控制较好的，得[3,4.5)分；
成本控制较差的，得[0,3)分。</t>
  </si>
  <si>
    <r>
      <rPr>
        <sz val="10"/>
        <color rgb="FF000000"/>
        <rFont val="宋体"/>
        <family val="3"/>
        <charset val="134"/>
        <scheme val="minor"/>
      </rPr>
      <t>效果
（</t>
    </r>
    <r>
      <rPr>
        <sz val="10"/>
        <color rgb="FF000000"/>
        <rFont val="宋体"/>
        <family val="3"/>
        <charset val="134"/>
      </rPr>
      <t>30分）</t>
    </r>
  </si>
  <si>
    <t>为气象预警发布和天气预报提供数据支持（8分）</t>
  </si>
  <si>
    <t xml:space="preserve">部门（单位）履行职责对经济社会发展、生态环境所带来的直接或间接影响。
</t>
  </si>
  <si>
    <t>按影响程度情况分为显著、较显著、不够显著三个档次，根据指标实际完成情况合理确定得分。
显著，得[7.2,8]分；
较显著，得[4.8,7.2)分；
不够显著，得[0,4.8)分。</t>
  </si>
  <si>
    <t>人工增雨雪效果（5分）</t>
  </si>
  <si>
    <t>按影响程度情况分为显著、较显著、不够显著三个档次，根据指标实际完成情况合理确定得分。
显著，得[4.5,5]分；
较显著，得[3,4.5)分；
不够显著，得[0,3)分。</t>
  </si>
  <si>
    <t>为政府防灾、减灾工作和冬奥、党的二十大等重大活动提供气象服务保障
（5分）</t>
  </si>
  <si>
    <t>增强气象为农服务的针对性和准确性（4分）</t>
  </si>
  <si>
    <t>按影响程度情况分为显著、较显著、不够显著三个档次，根据指标实际完成情况合理确定得分。
显著，得[3.6,4]分；
较显著，得[2.4,3.6)分；
不够显著，得[0,2.4)分。</t>
  </si>
  <si>
    <t>公众对气象服务的认可度、满意度（8分）</t>
  </si>
  <si>
    <t>部门（单位）的服务对象对部门履职效果的满意程度。</t>
  </si>
  <si>
    <t>按满意程度情况分为满意、较满意、不够满意三个档次，根据指标实际完成情况合理确定得分。
满意，得[7.2,8]分；
较满意，得[4.8,7)分；
不够满意，得[0,4.8)分。</t>
  </si>
  <si>
    <r>
      <rPr>
        <sz val="10"/>
        <color rgb="FF000000"/>
        <rFont val="宋体"/>
        <family val="3"/>
        <charset val="134"/>
        <scheme val="minor"/>
      </rPr>
      <t>预算管理情况
（</t>
    </r>
    <r>
      <rPr>
        <sz val="10"/>
        <color rgb="FF000000"/>
        <rFont val="宋体"/>
        <family val="3"/>
        <charset val="134"/>
      </rPr>
      <t>20分）</t>
    </r>
  </si>
  <si>
    <r>
      <rPr>
        <sz val="10"/>
        <color rgb="FF000000"/>
        <rFont val="宋体"/>
        <family val="3"/>
        <charset val="134"/>
        <scheme val="minor"/>
      </rPr>
      <t>财务管理（</t>
    </r>
    <r>
      <rPr>
        <sz val="10"/>
        <color rgb="FF000000"/>
        <rFont val="宋体"/>
        <family val="3"/>
        <charset val="134"/>
      </rPr>
      <t>4分）</t>
    </r>
  </si>
  <si>
    <t>财务管理制度健全性（1分）</t>
  </si>
  <si>
    <t>考核部门（单位）财务管理制度制定情况。</t>
  </si>
  <si>
    <r>
      <rPr>
        <sz val="10"/>
        <color theme="1"/>
        <rFont val="宋体"/>
        <family val="3"/>
        <charset val="134"/>
        <scheme val="minor"/>
      </rPr>
      <t>①预算资金管理办法、绩效跟踪管理办法、资产管理办法等各项制度是否健全；②部门内部财务管理制度是否完整、合规；③会计核算制度是否完整、合规。每有一项不合格扣</t>
    </r>
    <r>
      <rPr>
        <sz val="10"/>
        <color theme="1"/>
        <rFont val="宋体"/>
        <family val="3"/>
        <charset val="134"/>
      </rPr>
      <t>0.5分，扣完为止。</t>
    </r>
  </si>
  <si>
    <t>资金使用合规性和安全性（2分）</t>
  </si>
  <si>
    <t>考核部门（单位）预算资金的规范运行和安全运行情况。</t>
  </si>
  <si>
    <r>
      <rPr>
        <sz val="10"/>
        <color theme="1"/>
        <rFont val="宋体"/>
        <family val="3"/>
        <charset val="134"/>
        <scheme val="minor"/>
      </rPr>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每有一项不合格扣</t>
    </r>
    <r>
      <rPr>
        <sz val="10"/>
        <color theme="1"/>
        <rFont val="宋体"/>
        <family val="3"/>
        <charset val="134"/>
      </rPr>
      <t>0.5分，扣完为止。</t>
    </r>
  </si>
  <si>
    <t>综合岗位的劳务派遣人员费用又项目经费支出</t>
  </si>
  <si>
    <t>会计基础信息完善性（1分）</t>
  </si>
  <si>
    <t>考核部门（单位）会计基础信息完善情况。</t>
  </si>
  <si>
    <r>
      <rPr>
        <sz val="10"/>
        <color theme="1"/>
        <rFont val="宋体"/>
        <family val="3"/>
        <charset val="134"/>
        <scheme val="minor"/>
      </rPr>
      <t>①基础数据信息和会计信息资料是否真实；②基础数据信息和会计信息资料是否完整；③基础数据信息和会计信息资料是否准确。每有一项不合格扣</t>
    </r>
    <r>
      <rPr>
        <sz val="10"/>
        <color theme="1"/>
        <rFont val="宋体"/>
        <family val="3"/>
        <charset val="134"/>
      </rPr>
      <t>0.5分，扣完为止。</t>
    </r>
  </si>
  <si>
    <r>
      <rPr>
        <sz val="10"/>
        <color rgb="FF000000"/>
        <rFont val="宋体"/>
        <family val="3"/>
        <charset val="134"/>
        <scheme val="minor"/>
      </rPr>
      <t>资产管理
（</t>
    </r>
    <r>
      <rPr>
        <sz val="10"/>
        <color rgb="FF000000"/>
        <rFont val="宋体"/>
        <family val="3"/>
        <charset val="134"/>
      </rPr>
      <t>4分）</t>
    </r>
  </si>
  <si>
    <t>资产管理规范性（4分）</t>
  </si>
  <si>
    <t>考核部门（单位）资产管理情况。</t>
  </si>
  <si>
    <r>
      <rPr>
        <sz val="10"/>
        <color theme="1"/>
        <rFont val="宋体"/>
        <family val="3"/>
        <charset val="134"/>
        <scheme val="minor"/>
      </rPr>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t>
    </r>
    <r>
      <rPr>
        <sz val="10"/>
        <color theme="1"/>
        <rFont val="宋体"/>
        <family val="3"/>
        <charset val="134"/>
      </rPr>
      <t>0.8分，扣完为止。</t>
    </r>
  </si>
  <si>
    <r>
      <rPr>
        <sz val="10"/>
        <color rgb="FF000000"/>
        <rFont val="宋体"/>
        <family val="3"/>
        <charset val="134"/>
        <scheme val="minor"/>
      </rPr>
      <t>绩效管理
（</t>
    </r>
    <r>
      <rPr>
        <sz val="10"/>
        <color rgb="FF000000"/>
        <rFont val="宋体"/>
        <family val="3"/>
        <charset val="134"/>
      </rPr>
      <t>4分）</t>
    </r>
  </si>
  <si>
    <t>绩效管理情况
（4分）</t>
  </si>
  <si>
    <t>考核部门（单位）绩效管理信息的汇总和应用情况。</t>
  </si>
  <si>
    <r>
      <rPr>
        <sz val="10"/>
        <color theme="1"/>
        <rFont val="宋体"/>
        <family val="3"/>
        <charset val="134"/>
        <scheme val="minor"/>
      </rPr>
      <t>①部门（单位）是否及时对绩效信息进行汇总分析整理；②部门（单位）是否对绩效目标偏离情况及时进行矫正；</t>
    </r>
    <r>
      <rPr>
        <sz val="10"/>
        <color theme="1"/>
        <rFont val="仿宋_GB2312"/>
        <family val="3"/>
        <charset val="134"/>
      </rPr>
      <t>③</t>
    </r>
    <r>
      <rPr>
        <sz val="10"/>
        <color theme="1"/>
        <rFont val="宋体"/>
        <family val="3"/>
        <charset val="134"/>
        <scheme val="minor"/>
      </rPr>
      <t>部门（单位）过程管理是否规范、有效。每有一项不合格或者不规范的情况，酌情扣分</t>
    </r>
    <r>
      <rPr>
        <sz val="10"/>
        <color theme="1"/>
        <rFont val="宋体"/>
        <family val="3"/>
        <charset val="134"/>
      </rPr>
      <t>。</t>
    </r>
  </si>
  <si>
    <t>如信息系统运维类项目缺少考勤、满意度调查资料</t>
  </si>
  <si>
    <t>结转结余率（4分）</t>
  </si>
  <si>
    <t>结转结余率=结转结余总额/支出预算数×100%。
结转结余总额：部门（单位）本年度的结转资金与结余资金之和。</t>
  </si>
  <si>
    <r>
      <rPr>
        <sz val="10"/>
        <rFont val="宋体"/>
        <family val="3"/>
        <charset val="134"/>
        <scheme val="minor"/>
      </rPr>
      <t>部门结转结余率低于上年的不扣分；高于上年结余率的，每高出</t>
    </r>
    <r>
      <rPr>
        <sz val="10"/>
        <rFont val="宋体"/>
        <family val="3"/>
        <charset val="134"/>
      </rPr>
      <t>1个百分点扣0.4分，扣完为止。（说明：预算调整和结转结余指标，如非预算部门主观因素导致扣分的，在评分结果征求意见环节，经与相关部门预算主管处室共同研究，可作为例外情况酌情考虑。）</t>
    </r>
  </si>
  <si>
    <r>
      <rPr>
        <sz val="10"/>
        <color rgb="FF000000"/>
        <rFont val="宋体"/>
        <family val="3"/>
        <charset val="134"/>
        <scheme val="minor"/>
      </rPr>
      <t>部门预决算差异率（</t>
    </r>
    <r>
      <rPr>
        <sz val="10"/>
        <color rgb="FF000000"/>
        <rFont val="宋体"/>
        <family val="3"/>
        <charset val="134"/>
      </rPr>
      <t>4分）</t>
    </r>
  </si>
  <si>
    <t>通过年度部门决算与年初部门预算对比，对部门的年度支出情况进行考核，衡量部门预算的约束力。</t>
  </si>
  <si>
    <r>
      <rPr>
        <sz val="10"/>
        <rFont val="宋体"/>
        <family val="3"/>
        <charset val="134"/>
        <scheme val="minor"/>
      </rPr>
      <t>部门预决算差异率高于市级平均差异率（</t>
    </r>
    <r>
      <rPr>
        <sz val="10"/>
        <rFont val="宋体"/>
        <family val="3"/>
        <charset val="134"/>
      </rPr>
      <t>28.3%）的，每高出10%（含），扣0.4分，扣完为止。</t>
    </r>
  </si>
  <si>
    <t>部门预决算差异率29.07%</t>
  </si>
  <si>
    <t>合计</t>
  </si>
  <si>
    <t>附件</t>
  </si>
  <si>
    <t>2022年部门整体绩效评价指标体系评分表</t>
  </si>
  <si>
    <r>
      <rPr>
        <b/>
        <sz val="9"/>
        <color rgb="FF000000"/>
        <rFont val="宋体"/>
        <family val="3"/>
        <charset val="134"/>
      </rPr>
      <t>一、</t>
    </r>
    <r>
      <rPr>
        <b/>
        <sz val="10"/>
        <color rgb="FF000000"/>
        <rFont val="宋体"/>
        <family val="3"/>
        <charset val="134"/>
      </rPr>
      <t>当年预算执行情况（20分）</t>
    </r>
  </si>
  <si>
    <r>
      <rPr>
        <sz val="10"/>
        <color rgb="FF000000"/>
        <rFont val="宋体"/>
        <family val="3"/>
        <charset val="134"/>
      </rPr>
      <t>一级指标　</t>
    </r>
  </si>
  <si>
    <r>
      <rPr>
        <sz val="10"/>
        <color rgb="FF000000"/>
        <rFont val="宋体"/>
        <family val="3"/>
        <charset val="134"/>
      </rPr>
      <t>二级指标　</t>
    </r>
  </si>
  <si>
    <r>
      <rPr>
        <sz val="10"/>
        <color rgb="FF000000"/>
        <rFont val="宋体"/>
        <family val="3"/>
        <charset val="134"/>
      </rPr>
      <t>预算数（万元）</t>
    </r>
  </si>
  <si>
    <r>
      <rPr>
        <sz val="10"/>
        <color rgb="FF000000"/>
        <rFont val="宋体"/>
        <family val="3"/>
        <charset val="134"/>
      </rPr>
      <t>执行数（万元）</t>
    </r>
  </si>
  <si>
    <r>
      <rPr>
        <sz val="10"/>
        <color rgb="FF000000"/>
        <rFont val="宋体"/>
        <family val="3"/>
        <charset val="134"/>
      </rPr>
      <t>预算执行率</t>
    </r>
  </si>
  <si>
    <r>
      <rPr>
        <sz val="10"/>
        <color rgb="FF000000"/>
        <rFont val="宋体"/>
        <family val="3"/>
        <charset val="134"/>
      </rPr>
      <t>分值</t>
    </r>
  </si>
  <si>
    <r>
      <rPr>
        <sz val="10"/>
        <color rgb="FF000000"/>
        <rFont val="宋体"/>
        <family val="3"/>
        <charset val="134"/>
      </rPr>
      <t>得分</t>
    </r>
  </si>
  <si>
    <r>
      <rPr>
        <sz val="10"/>
        <color rgb="FF000000"/>
        <rFont val="宋体"/>
        <family val="3"/>
        <charset val="134"/>
      </rPr>
      <t>指标解释</t>
    </r>
  </si>
  <si>
    <r>
      <rPr>
        <sz val="10"/>
        <color rgb="FF000000"/>
        <rFont val="宋体"/>
        <family val="3"/>
        <charset val="134"/>
      </rPr>
      <t>评分标准</t>
    </r>
  </si>
  <si>
    <r>
      <rPr>
        <sz val="10"/>
        <color rgb="FF000000"/>
        <rFont val="宋体"/>
        <family val="3"/>
        <charset val="134"/>
      </rPr>
      <t>当年预算执行情况（20）</t>
    </r>
  </si>
  <si>
    <r>
      <rPr>
        <sz val="10"/>
        <color rgb="FF000000"/>
        <rFont val="宋体"/>
        <family val="3"/>
        <charset val="134"/>
      </rPr>
      <t>资金总体</t>
    </r>
  </si>
  <si>
    <r>
      <rPr>
        <sz val="9"/>
        <color rgb="FF000000"/>
        <rFont val="宋体"/>
        <family val="3"/>
        <charset val="134"/>
      </rPr>
      <t>部门全年执行数与全年预算数的比率。资金总体=基本支出+项目支出+其他</t>
    </r>
  </si>
  <si>
    <t xml:space="preserve">
①得分一档最高不能超过该指标分值上限（20分）。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</si>
  <si>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0"/>
        <color rgb="FF000000"/>
        <rFont val="宋体"/>
        <family val="3"/>
        <charset val="134"/>
      </rPr>
      <t>基本支出</t>
    </r>
  </si>
  <si>
    <t>——</t>
  </si>
  <si>
    <r>
      <rPr>
        <sz val="10"/>
        <color rgb="FF000000"/>
        <rFont val="宋体"/>
        <family val="3"/>
        <charset val="134"/>
      </rPr>
      <t>项目支出</t>
    </r>
  </si>
  <si>
    <r>
      <rPr>
        <sz val="10"/>
        <color rgb="FF000000"/>
        <rFont val="宋体"/>
        <family val="3"/>
        <charset val="134"/>
      </rPr>
      <t>其他</t>
    </r>
  </si>
  <si>
    <r>
      <rPr>
        <b/>
        <sz val="9"/>
        <color rgb="FF000000"/>
        <rFont val="宋体"/>
        <family val="3"/>
        <charset val="134"/>
      </rPr>
      <t>二、</t>
    </r>
    <r>
      <rPr>
        <b/>
        <sz val="10"/>
        <color rgb="FF000000"/>
        <rFont val="宋体"/>
        <family val="3"/>
        <charset val="134"/>
      </rPr>
      <t>整体绩效目标实现情况（60分）</t>
    </r>
  </si>
  <si>
    <r>
      <rPr>
        <sz val="10"/>
        <color rgb="FF000000"/>
        <rFont val="宋体"/>
        <family val="3"/>
        <charset val="134"/>
      </rPr>
      <t>一级指标</t>
    </r>
  </si>
  <si>
    <r>
      <rPr>
        <sz val="10"/>
        <color rgb="FF000000"/>
        <rFont val="宋体"/>
        <family val="3"/>
        <charset val="134"/>
      </rPr>
      <t>三级指标　</t>
    </r>
  </si>
  <si>
    <r>
      <rPr>
        <sz val="10"/>
        <color rgb="FF000000"/>
        <rFont val="宋体"/>
        <family val="3"/>
        <charset val="134"/>
      </rPr>
      <t>指标值</t>
    </r>
  </si>
  <si>
    <r>
      <rPr>
        <sz val="10"/>
        <color rgb="FF000000"/>
        <rFont val="宋体"/>
        <family val="3"/>
        <charset val="134"/>
      </rPr>
      <t>完成值</t>
    </r>
  </si>
  <si>
    <r>
      <rPr>
        <sz val="9"/>
        <color rgb="FF000000"/>
        <rFont val="宋体"/>
        <family val="3"/>
        <charset val="134"/>
      </rPr>
      <t>指标解释</t>
    </r>
  </si>
  <si>
    <r>
      <rPr>
        <sz val="9"/>
        <color rgb="FF000000"/>
        <rFont val="宋体"/>
        <family val="3"/>
        <charset val="134"/>
      </rPr>
      <t>评分标准</t>
    </r>
  </si>
  <si>
    <r>
      <rPr>
        <sz val="10"/>
        <color rgb="FF000000"/>
        <rFont val="宋体"/>
        <family val="3"/>
        <charset val="134"/>
      </rPr>
      <t>整体绩效目标实现情况（60）</t>
    </r>
  </si>
  <si>
    <r>
      <rPr>
        <sz val="10"/>
        <color rgb="FF000000"/>
        <rFont val="宋体"/>
        <family val="3"/>
        <charset val="134"/>
      </rPr>
      <t>产出（30）</t>
    </r>
  </si>
  <si>
    <t>完成探测设备、精密设备等的维护保养</t>
  </si>
  <si>
    <t>正常运行</t>
  </si>
  <si>
    <r>
      <rPr>
        <b/>
        <sz val="9"/>
        <color rgb="FF000000"/>
        <rFont val="宋体"/>
        <family val="3"/>
        <charset val="134"/>
      </rPr>
      <t>产出数量</t>
    </r>
    <r>
      <rPr>
        <sz val="9"/>
        <color rgb="FF000000"/>
        <rFont val="宋体"/>
        <family val="3"/>
        <charset val="134"/>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</si>
  <si>
    <t>部门根据本单位情况自行确定并选择产出指标，合理确定各项指标权重。可量化的指标按照比率*单项指标分值即为该指标得分。如果不能定量评价，则以定性的方式进行自评。</t>
  </si>
  <si>
    <t>完成各区县局通讯、气象数据收集、气象短信发送、人影炮点指挥作业等信息业务</t>
  </si>
  <si>
    <t>完成</t>
  </si>
  <si>
    <r>
      <rPr>
        <b/>
        <sz val="9"/>
        <color rgb="FF000000"/>
        <rFont val="宋体"/>
        <family val="3"/>
        <charset val="134"/>
      </rPr>
      <t>产出质量</t>
    </r>
    <r>
      <rPr>
        <sz val="9"/>
        <color rgb="FF000000"/>
        <rFont val="宋体"/>
        <family val="3"/>
        <charset val="134"/>
      </rPr>
      <t xml:space="preserve">：质量达标率=质量达标工作数/实际完成工作数×100%。质量达标工作数：一定时期（年度或规划期）内部门（单位）实际完成工作数中达到部门绩效目标要求（绩效标准值）的工作任务数量。
</t>
    </r>
    <r>
      <rPr>
        <b/>
        <sz val="9"/>
        <color rgb="FF000000"/>
        <rFont val="宋体"/>
        <family val="3"/>
        <charset val="134"/>
      </rPr>
      <t>产出进度：</t>
    </r>
    <r>
      <rPr>
        <sz val="9"/>
        <color rgb="FF000000"/>
        <rFont val="宋体"/>
        <family val="3"/>
        <charset val="134"/>
      </rPr>
      <t xml:space="preserve">按时完成率=（按时完成工作数/实际完成工作数）×100%。按时完成工作数：部门（单位）按照整体绩效目标确定的时限实际完成的工作任务数量。
</t>
    </r>
    <r>
      <rPr>
        <b/>
        <sz val="9"/>
        <color rgb="FF000000"/>
        <rFont val="宋体"/>
        <family val="3"/>
        <charset val="134"/>
      </rPr>
      <t>产出成本</t>
    </r>
    <r>
      <rPr>
        <sz val="9"/>
        <color rgb="FF000000"/>
        <rFont val="宋体"/>
        <family val="3"/>
        <charset val="134"/>
      </rPr>
      <t>：单位产出相对于上一年度的节约额；②单位产出相对于市场同类产出的节约额；③部门公用经费的控制情况。</t>
    </r>
  </si>
  <si>
    <t>完成人工增雨雪、防雹作业</t>
  </si>
  <si>
    <t>完成增雨雪作业；未完成冰雹作业</t>
  </si>
  <si>
    <t>完成冬奥会、党的二十大等重大活动保障服务</t>
  </si>
  <si>
    <t>圆满完成</t>
  </si>
  <si>
    <t>各项任务完成质量情况</t>
  </si>
  <si>
    <t>优</t>
  </si>
  <si>
    <t>各项工作完成及时性</t>
  </si>
  <si>
    <t>成本控制情况</t>
  </si>
  <si>
    <r>
      <rPr>
        <sz val="10"/>
        <color rgb="FF000000"/>
        <rFont val="宋体"/>
        <family val="3"/>
        <charset val="134"/>
      </rPr>
      <t>效果（30）</t>
    </r>
  </si>
  <si>
    <t>为气象预警发布和天气预报提供数据支持</t>
  </si>
  <si>
    <t>效果显著</t>
  </si>
  <si>
    <r>
      <rPr>
        <b/>
        <sz val="9"/>
        <color rgb="FF000000"/>
        <rFont val="宋体"/>
        <family val="3"/>
        <charset val="134"/>
      </rPr>
      <t>经济效益</t>
    </r>
    <r>
      <rPr>
        <sz val="9"/>
        <color rgb="FF000000"/>
        <rFont val="宋体"/>
        <family val="3"/>
        <charset val="134"/>
      </rPr>
      <t>：部门（单位）履行职责对经济发展所带来的直接或间接影响。</t>
    </r>
    <r>
      <rPr>
        <b/>
        <sz val="9"/>
        <color rgb="FF000000"/>
        <rFont val="宋体"/>
        <family val="3"/>
        <charset val="134"/>
      </rPr>
      <t>社会效益</t>
    </r>
    <r>
      <rPr>
        <sz val="9"/>
        <color rgb="FF000000"/>
        <rFont val="宋体"/>
        <family val="3"/>
        <charset val="134"/>
      </rPr>
      <t>：部门（单位）履行职责对社会发展所带来的直接或间接影响。</t>
    </r>
    <r>
      <rPr>
        <b/>
        <sz val="9"/>
        <color rgb="FF000000"/>
        <rFont val="宋体"/>
        <family val="3"/>
        <charset val="134"/>
      </rPr>
      <t>环境效益</t>
    </r>
    <r>
      <rPr>
        <sz val="9"/>
        <color rgb="FF000000"/>
        <rFont val="宋体"/>
        <family val="3"/>
        <charset val="134"/>
      </rPr>
      <t>：部门（单位）履行职责对环境所带来的直接或间接影响。</t>
    </r>
    <r>
      <rPr>
        <b/>
        <sz val="9"/>
        <color rgb="FF000000"/>
        <rFont val="宋体"/>
        <family val="3"/>
        <charset val="134"/>
      </rPr>
      <t>可持续性影响：</t>
    </r>
    <r>
      <rPr>
        <sz val="9"/>
        <color rgb="FF000000"/>
        <rFont val="宋体"/>
        <family val="3"/>
        <charset val="134"/>
      </rPr>
      <t>部门绩效目标实现的长效机制建设情况，部门工作效率提升措施的创新。</t>
    </r>
    <r>
      <rPr>
        <b/>
        <sz val="9"/>
        <color rgb="FF000000"/>
        <rFont val="宋体"/>
        <family val="3"/>
        <charset val="134"/>
      </rPr>
      <t>服务对象满意度</t>
    </r>
    <r>
      <rPr>
        <sz val="9"/>
        <color rgb="FF000000"/>
        <rFont val="宋体"/>
        <family val="3"/>
        <charset val="134"/>
      </rPr>
      <t>：部门（单位）的服务对象对部门履职效果的满意程度。</t>
    </r>
  </si>
  <si>
    <t>部门根据实际情况选择指标进行填写，并将其细化为相应的个性化指标。对于效益类指标可从受益对象瞄准度、受益广度和受益深度上进行设计分析。</t>
  </si>
  <si>
    <t>人工增雨雪效果</t>
  </si>
  <si>
    <t>为政府防灾、减灾工作和冬奥、党的二十大等重大活动提供气象服务保障</t>
  </si>
  <si>
    <t>增强气象为农服务的针对性和准确性</t>
  </si>
  <si>
    <t>作用明显</t>
  </si>
  <si>
    <t>作用较明显</t>
  </si>
  <si>
    <t>公众对气象服务的认可度、满意度</t>
  </si>
  <si>
    <t>满意</t>
  </si>
  <si>
    <t>基本满意</t>
  </si>
  <si>
    <r>
      <rPr>
        <b/>
        <sz val="9"/>
        <color rgb="FF000000"/>
        <rFont val="宋体"/>
        <family val="3"/>
        <charset val="134"/>
      </rPr>
      <t>三、</t>
    </r>
    <r>
      <rPr>
        <b/>
        <sz val="10"/>
        <color rgb="FF000000"/>
        <rFont val="宋体"/>
        <family val="3"/>
        <charset val="134"/>
      </rPr>
      <t>预算管理情况（20分）</t>
    </r>
  </si>
  <si>
    <r>
      <rPr>
        <sz val="10"/>
        <color rgb="FF000000"/>
        <rFont val="宋体"/>
        <family val="3"/>
        <charset val="134"/>
      </rPr>
      <t>二级指标</t>
    </r>
  </si>
  <si>
    <r>
      <rPr>
        <sz val="10"/>
        <color rgb="FF000000"/>
        <rFont val="宋体"/>
        <family val="3"/>
        <charset val="134"/>
      </rPr>
      <t>三级指标</t>
    </r>
  </si>
  <si>
    <t>预算管理情况（20）</t>
  </si>
  <si>
    <r>
      <rPr>
        <sz val="10"/>
        <color rgb="FF000000"/>
        <rFont val="宋体"/>
        <family val="3"/>
        <charset val="134"/>
      </rPr>
      <t>财务管理（4）</t>
    </r>
  </si>
  <si>
    <t>财务管理制度健全性</t>
  </si>
  <si>
    <t>健全</t>
  </si>
  <si>
    <r>
      <rPr>
        <b/>
        <sz val="9"/>
        <color rgb="FF000000"/>
        <rFont val="宋体"/>
        <family val="3"/>
        <charset val="134"/>
      </rPr>
      <t>财务管理制度健全性:</t>
    </r>
    <r>
      <rPr>
        <sz val="9"/>
        <color rgb="FF000000"/>
        <rFont val="宋体"/>
        <family val="3"/>
        <charset val="134"/>
      </rPr>
      <t>部门（单位）为加强财务管理、规范财务行为而制定的管理制度。</t>
    </r>
  </si>
  <si>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</si>
  <si>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</si>
  <si>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合规</t>
  </si>
  <si>
    <t>基本合规</t>
  </si>
  <si>
    <r>
      <rPr>
        <b/>
        <sz val="9"/>
        <color rgb="FF000000"/>
        <rFont val="宋体"/>
        <family val="3"/>
        <charset val="134"/>
      </rPr>
      <t>资金使用合规性和安全性:</t>
    </r>
    <r>
      <rPr>
        <sz val="9"/>
        <color rgb="FF000000"/>
        <rFont val="宋体"/>
        <family val="3"/>
        <charset val="134"/>
      </rPr>
      <t>部门（单位）使用预算资金是否符合相关的预算财务管理制度的规定，是否符合相关规定的开支范围，用以反映考核部门（单位）预算资金的规范运行和安全运行情况。</t>
    </r>
  </si>
  <si>
    <r>
      <rPr>
        <sz val="9"/>
        <color rgb="FF000000"/>
        <rFont val="宋体"/>
        <family val="3"/>
        <charset val="134"/>
      </rPr>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r>
  </si>
  <si>
    <t>会计基础信息完善性</t>
  </si>
  <si>
    <t>完善</t>
  </si>
  <si>
    <r>
      <rPr>
        <b/>
        <sz val="9"/>
        <color rgb="FF000000"/>
        <rFont val="宋体"/>
        <family val="3"/>
        <charset val="134"/>
      </rPr>
      <t>会计基础信息完善性:</t>
    </r>
    <r>
      <rPr>
        <sz val="9"/>
        <color rgb="FF000000"/>
        <rFont val="宋体"/>
        <family val="3"/>
        <charset val="134"/>
      </rPr>
      <t>部门（单位）会计基础信息情况。</t>
    </r>
  </si>
  <si>
    <r>
      <rPr>
        <sz val="9"/>
        <color rgb="FF000000"/>
        <rFont val="宋体"/>
        <family val="3"/>
        <charset val="134"/>
      </rPr>
      <t>①基础数据信息和会计信息资料是否真实；②基础数据信息和会计信息资料是否完整；③基础数据信息和会计信息资料是否准确。每有一项不合格扣0.5分，扣完为止。</t>
    </r>
  </si>
  <si>
    <r>
      <rPr>
        <sz val="10"/>
        <color rgb="FF000000"/>
        <rFont val="宋体"/>
        <family val="3"/>
        <charset val="134"/>
      </rPr>
      <t>资产管理（4）</t>
    </r>
  </si>
  <si>
    <t>资产管理规范性</t>
  </si>
  <si>
    <t>规范</t>
  </si>
  <si>
    <r>
      <rPr>
        <b/>
        <sz val="9"/>
        <color rgb="FF000000"/>
        <rFont val="宋体"/>
        <family val="3"/>
        <charset val="134"/>
      </rPr>
      <t>资产管理规范性:</t>
    </r>
    <r>
      <rPr>
        <sz val="9"/>
        <color rgb="FF000000"/>
        <rFont val="宋体"/>
        <family val="3"/>
        <charset val="134"/>
      </rPr>
      <t>部门（单位）的资产是否保持安全完整，资产配置是否合理，资产使用和资产处理是否规范，用以反映和考核部门（单位）资产管理的整体水平。</t>
    </r>
  </si>
  <si>
    <r>
      <rPr>
        <sz val="9"/>
        <color rgb="FF000000"/>
        <rFont val="宋体"/>
        <family val="3"/>
        <charset val="134"/>
      </rPr>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r>
  </si>
  <si>
    <r>
      <rPr>
        <sz val="10"/>
        <color rgb="FF000000"/>
        <rFont val="宋体"/>
        <family val="3"/>
        <charset val="134"/>
      </rPr>
      <t>绩效管理（4）</t>
    </r>
  </si>
  <si>
    <t>绩效管理情况</t>
  </si>
  <si>
    <r>
      <rPr>
        <b/>
        <sz val="9"/>
        <color rgb="FF000000"/>
        <rFont val="宋体"/>
        <family val="3"/>
        <charset val="134"/>
      </rPr>
      <t>绩效管理情况:</t>
    </r>
    <r>
      <rPr>
        <sz val="9"/>
        <color rgb="FF000000"/>
        <rFont val="宋体"/>
        <family val="3"/>
        <charset val="134"/>
      </rPr>
      <t>考核部门（单位）在绩效管理信息的汇总和应用情况。</t>
    </r>
  </si>
  <si>
    <r>
      <rPr>
        <sz val="9"/>
        <color rgb="FF000000"/>
        <rFont val="宋体"/>
        <family val="3"/>
        <charset val="134"/>
      </rPr>
      <t>①部门（单位）是否及时对绩效信息进行汇总分析整理；②部门（单位）是否对绩效目标偏离情况及时进行矫正。每有一项不合格扣2分。</t>
    </r>
  </si>
  <si>
    <r>
      <rPr>
        <sz val="10"/>
        <color rgb="FF000000"/>
        <rFont val="宋体"/>
        <family val="3"/>
        <charset val="134"/>
      </rPr>
      <t>指标　</t>
    </r>
  </si>
  <si>
    <r>
      <rPr>
        <sz val="10"/>
        <color rgb="FF000000"/>
        <rFont val="宋体"/>
        <family val="3"/>
        <charset val="134"/>
      </rPr>
      <t>2021年</t>
    </r>
  </si>
  <si>
    <r>
      <rPr>
        <sz val="10"/>
        <color rgb="FF000000"/>
        <rFont val="宋体"/>
        <family val="3"/>
        <charset val="134"/>
      </rPr>
      <t>2022年</t>
    </r>
  </si>
  <si>
    <r>
      <rPr>
        <sz val="10"/>
        <color rgb="FF000000"/>
        <rFont val="宋体"/>
        <family val="3"/>
        <charset val="134"/>
      </rPr>
      <t>结转结余率（4）</t>
    </r>
  </si>
  <si>
    <r>
      <rPr>
        <sz val="9"/>
        <color rgb="FF000000"/>
        <rFont val="宋体"/>
        <family val="3"/>
        <charset val="134"/>
      </rPr>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r>
  </si>
  <si>
    <r>
      <rPr>
        <sz val="10"/>
        <color rgb="FF000000"/>
        <rFont val="宋体"/>
        <family val="3"/>
        <charset val="134"/>
      </rPr>
      <t>部门预决算差异率（4）</t>
    </r>
  </si>
  <si>
    <r>
      <rPr>
        <sz val="10"/>
        <color rgb="FF000000"/>
        <rFont val="宋体"/>
        <family val="3"/>
        <charset val="134"/>
      </rPr>
      <t>——</t>
    </r>
  </si>
  <si>
    <r>
      <rPr>
        <sz val="9"/>
        <color rgb="FF000000"/>
        <rFont val="宋体"/>
        <family val="3"/>
        <charset val="134"/>
      </rPr>
      <t>通过年度部门决算与年初部门预算对比，对部门的年度支出情况进行考核，衡量部门预算的约束力。</t>
    </r>
  </si>
  <si>
    <t>部门预决算差异率高于市级平均差异率（28.3%）的，每高出10%（含），扣0.4分，扣完为止。</t>
  </si>
  <si>
    <r>
      <rPr>
        <sz val="10"/>
        <color rgb="FF000000"/>
        <rFont val="宋体"/>
        <family val="3"/>
        <charset val="134"/>
      </rPr>
      <t>合计</t>
    </r>
  </si>
  <si>
    <r>
      <rPr>
        <b/>
        <sz val="10"/>
        <color theme="1"/>
        <rFont val="宋体"/>
        <family val="3"/>
        <charset val="134"/>
      </rPr>
      <t>分值</t>
    </r>
  </si>
  <si>
    <t>得分率</t>
  </si>
  <si>
    <t>当年预算执行情况</t>
  </si>
  <si>
    <t>整体绩效目标实现情况</t>
  </si>
  <si>
    <t>预算管理情况</t>
  </si>
  <si>
    <t>2022年全年预算数17659.62万元，其中，基本支出预算数1804.28万元，项目支出预算数15855.34万元。资金总体支出18228.15万元，预算执行率为96.88%，其中，基本支出1609.44万元，预算执行率为112.06%；项目支出16618.71万元，预算执行率为95.41%</t>
  </si>
  <si>
    <t>17659.62万元，年末结转结余数为2116.35</t>
  </si>
  <si>
    <t>财决3</t>
  </si>
  <si>
    <t>年初</t>
  </si>
  <si>
    <t>全年预算</t>
  </si>
  <si>
    <t>决算</t>
  </si>
  <si>
    <t>执行率</t>
  </si>
  <si>
    <t>基本</t>
  </si>
  <si>
    <t>项目</t>
  </si>
  <si>
    <t>结余结转</t>
  </si>
  <si>
    <t>财决1-1</t>
  </si>
  <si>
    <t>结转</t>
  </si>
  <si>
    <t>公用经费</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</si>
</sst>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 "/>
    <numFmt numFmtId="177" formatCode="0.00_ "/>
  </numFmts>
  <fonts count="25" x14ac:knownFonts="1">
    <font>
      <sz val="11"/>
      <color theme="1"/>
      <name val="宋体"/>
      <charset val="134"/>
      <scheme val="minor"/>
    </font>
    <font>
      <sz val="10"/>
      <color rgb="FF000000"/>
      <name val="仿宋_GB2312"/>
      <family val="3"/>
      <charset val="134"/>
    </font>
    <font>
      <sz val="11"/>
      <color rgb="FF000000"/>
      <name val="仿宋_GB2312"/>
      <family val="3"/>
      <charset val="134"/>
    </font>
    <font>
      <sz val="11"/>
      <color indexed="8"/>
      <name val="宋体"/>
      <family val="3"/>
      <charset val="134"/>
    </font>
    <font>
      <b/>
      <sz val="10"/>
      <color theme="1"/>
      <name val="宋体"/>
      <family val="3"/>
      <charset val="134"/>
    </font>
    <font>
      <sz val="10"/>
      <color theme="1"/>
      <name val="宋体"/>
      <family val="3"/>
      <charset val="134"/>
    </font>
    <font>
      <sz val="12"/>
      <color theme="1"/>
      <name val="黑体"/>
      <family val="3"/>
      <charset val="134"/>
    </font>
    <font>
      <sz val="16"/>
      <color rgb="FF000000"/>
      <name val="方正小标宋简体"/>
      <family val="3"/>
      <charset val="134"/>
    </font>
    <font>
      <b/>
      <sz val="9"/>
      <color rgb="FF000000"/>
      <name val="宋体"/>
      <family val="3"/>
      <charset val="134"/>
    </font>
    <font>
      <sz val="10"/>
      <color rgb="FF000000"/>
      <name val="宋体"/>
      <family val="3"/>
      <charset val="134"/>
    </font>
    <font>
      <sz val="9"/>
      <color rgb="FF000000"/>
      <name val="宋体"/>
      <family val="3"/>
      <charset val="134"/>
    </font>
    <font>
      <sz val="10"/>
      <name val="宋体"/>
      <family val="3"/>
      <charset val="134"/>
      <scheme val="minor"/>
    </font>
    <font>
      <sz val="10"/>
      <color rgb="FF000000"/>
      <name val="宋体"/>
      <family val="3"/>
      <charset val="134"/>
      <scheme val="minor"/>
    </font>
    <font>
      <sz val="10"/>
      <color theme="1"/>
      <name val="宋体"/>
      <family val="3"/>
      <charset val="134"/>
      <scheme val="minor"/>
    </font>
    <font>
      <sz val="16"/>
      <color rgb="FF000000"/>
      <name val="华文中宋"/>
      <family val="3"/>
      <charset val="134"/>
    </font>
    <font>
      <b/>
      <sz val="10"/>
      <color rgb="FF000000"/>
      <name val="宋体"/>
      <family val="3"/>
      <charset val="134"/>
      <scheme val="minor"/>
    </font>
    <font>
      <sz val="10"/>
      <color theme="1"/>
      <name val="Calibri"/>
      <family val="2"/>
    </font>
    <font>
      <sz val="10.5"/>
      <color theme="1"/>
      <name val="Times New Roman"/>
      <family val="1"/>
    </font>
    <font>
      <sz val="16"/>
      <color rgb="FF000000"/>
      <name val="仿宋_GB2312"/>
      <family val="3"/>
      <charset val="134"/>
    </font>
    <font>
      <sz val="11"/>
      <color theme="1"/>
      <name val="宋体"/>
      <family val="3"/>
      <charset val="134"/>
      <scheme val="minor"/>
    </font>
    <font>
      <b/>
      <sz val="10"/>
      <color rgb="FF000000"/>
      <name val="宋体"/>
      <family val="3"/>
      <charset val="134"/>
    </font>
    <font>
      <sz val="16"/>
      <color theme="1"/>
      <name val="华文中宋"/>
      <family val="3"/>
      <charset val="134"/>
    </font>
    <font>
      <sz val="10"/>
      <name val="宋体"/>
      <family val="3"/>
      <charset val="134"/>
    </font>
    <font>
      <sz val="10"/>
      <color theme="1"/>
      <name val="仿宋_GB2312"/>
      <family val="3"/>
      <charset val="134"/>
    </font>
    <font>
      <sz val="9"/>
      <name val="宋体"/>
      <family val="3"/>
      <charset val="134"/>
      <scheme val="minor"/>
    </font>
  </fonts>
  <fills count="4">
    <fill>
      <patternFill patternType="none"/>
    </fill>
    <fill>
      <patternFill patternType="gray125"/>
    </fill>
    <fill>
      <patternFill patternType="solid">
        <fgColor rgb="FFFFFF00"/>
        <bgColor indexed="64"/>
      </patternFill>
    </fill>
    <fill>
      <patternFill patternType="solid">
        <fgColor rgb="FFBEBEBE"/>
        <bgColor indexed="64"/>
      </patternFill>
    </fill>
  </fills>
  <borders count="5">
    <border>
      <left/>
      <right/>
      <top/>
      <bottom/>
      <diagonal/>
    </border>
    <border>
      <left/>
      <right style="thin">
        <color indexed="8"/>
      </right>
      <top/>
      <bottom style="thin">
        <color indexed="8"/>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9" fontId="19" fillId="0" borderId="0" applyFont="0" applyFill="0" applyBorder="0" applyAlignment="0" applyProtection="0">
      <alignment vertical="center"/>
    </xf>
  </cellStyleXfs>
  <cellXfs count="65">
    <xf numFmtId="0" fontId="0" fillId="0" borderId="0" xfId="0">
      <alignment vertical="center"/>
    </xf>
    <xf numFmtId="0" fontId="1" fillId="0" borderId="0" xfId="0" applyFont="1" applyAlignment="1">
      <alignment horizontal="justify" vertical="center"/>
    </xf>
    <xf numFmtId="0" fontId="2" fillId="0" borderId="0" xfId="0" applyFont="1" applyAlignment="1">
      <alignment horizontal="justify" vertical="center"/>
    </xf>
    <xf numFmtId="4" fontId="3" fillId="0" borderId="1" xfId="0" applyNumberFormat="1" applyFont="1" applyFill="1" applyBorder="1" applyAlignment="1">
      <alignment horizontal="right" vertical="center" shrinkToFit="1"/>
    </xf>
    <xf numFmtId="10" fontId="0" fillId="0" borderId="0" xfId="1" applyNumberFormat="1" applyFont="1">
      <alignment vertical="center"/>
    </xf>
    <xf numFmtId="176" fontId="0" fillId="0" borderId="0" xfId="0" applyNumberFormat="1">
      <alignment vertical="center"/>
    </xf>
    <xf numFmtId="177" fontId="0" fillId="2" borderId="0" xfId="0" applyNumberFormat="1" applyFill="1">
      <alignment vertical="center"/>
    </xf>
    <xf numFmtId="0" fontId="4" fillId="3" borderId="2" xfId="0" applyFont="1" applyFill="1" applyBorder="1" applyAlignment="1">
      <alignment horizontal="center" vertical="center" wrapText="1"/>
    </xf>
    <xf numFmtId="0" fontId="5" fillId="0" borderId="3"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vertical="center"/>
    </xf>
    <xf numFmtId="0" fontId="6" fillId="0" borderId="0" xfId="0" applyFont="1">
      <alignment vertical="center"/>
    </xf>
    <xf numFmtId="0" fontId="8" fillId="0" borderId="4" xfId="0" applyFont="1" applyBorder="1" applyAlignment="1">
      <alignment horizontal="left" vertical="center" wrapText="1"/>
    </xf>
    <xf numFmtId="0" fontId="9" fillId="0" borderId="4" xfId="0" applyFont="1" applyBorder="1" applyAlignment="1">
      <alignment horizontal="center" vertical="center" wrapText="1"/>
    </xf>
    <xf numFmtId="0" fontId="9" fillId="0" borderId="4" xfId="0" applyFont="1" applyBorder="1" applyAlignment="1">
      <alignment horizontal="right" vertical="center" wrapText="1"/>
    </xf>
    <xf numFmtId="10" fontId="9" fillId="0" borderId="4" xfId="0" applyNumberFormat="1" applyFont="1" applyBorder="1" applyAlignment="1">
      <alignment horizontal="center" vertical="center" wrapText="1"/>
    </xf>
    <xf numFmtId="177" fontId="9" fillId="0" borderId="4" xfId="0" applyNumberFormat="1" applyFont="1" applyBorder="1" applyAlignment="1">
      <alignment horizontal="center" vertical="center"/>
    </xf>
    <xf numFmtId="0" fontId="10" fillId="0" borderId="4" xfId="0" applyFont="1" applyBorder="1" applyAlignment="1">
      <alignment horizontal="left" vertical="center" wrapText="1"/>
    </xf>
    <xf numFmtId="0" fontId="10" fillId="0" borderId="4" xfId="0" applyFont="1" applyBorder="1" applyAlignment="1">
      <alignment horizontal="center" vertical="center" wrapText="1"/>
    </xf>
    <xf numFmtId="0" fontId="9" fillId="0" borderId="4" xfId="0" applyFont="1" applyBorder="1" applyAlignment="1">
      <alignment vertical="center" wrapText="1"/>
    </xf>
    <xf numFmtId="0" fontId="11" fillId="0" borderId="4" xfId="0" applyFont="1" applyFill="1" applyBorder="1" applyAlignment="1">
      <alignment horizontal="center" vertical="center" wrapText="1"/>
    </xf>
    <xf numFmtId="0" fontId="0" fillId="0" borderId="4" xfId="0" applyBorder="1" applyAlignment="1">
      <alignment horizontal="center" vertical="center" wrapText="1"/>
    </xf>
    <xf numFmtId="177" fontId="9" fillId="0" borderId="4" xfId="0" applyNumberFormat="1" applyFont="1" applyBorder="1" applyAlignment="1">
      <alignment horizontal="center" vertical="center" wrapText="1"/>
    </xf>
    <xf numFmtId="177" fontId="12" fillId="0" borderId="4" xfId="0" applyNumberFormat="1" applyFont="1" applyBorder="1" applyAlignment="1">
      <alignment horizontal="center" vertical="center" wrapText="1"/>
    </xf>
    <xf numFmtId="0" fontId="8" fillId="0" borderId="4" xfId="0" applyFont="1" applyBorder="1" applyAlignment="1">
      <alignment vertical="center" wrapText="1"/>
    </xf>
    <xf numFmtId="177" fontId="0" fillId="0" borderId="4" xfId="0" applyNumberFormat="1" applyBorder="1" applyAlignment="1">
      <alignment horizontal="center" vertical="center"/>
    </xf>
    <xf numFmtId="0" fontId="9" fillId="0" borderId="4" xfId="0" applyFont="1" applyFill="1" applyBorder="1" applyAlignment="1">
      <alignment horizontal="center" vertical="center" wrapText="1"/>
    </xf>
    <xf numFmtId="177" fontId="0" fillId="0" borderId="4" xfId="0" applyNumberFormat="1" applyFill="1" applyBorder="1" applyAlignment="1">
      <alignment horizontal="center" vertical="center"/>
    </xf>
    <xf numFmtId="177" fontId="12" fillId="0" borderId="4" xfId="0" applyNumberFormat="1" applyFont="1" applyFill="1" applyBorder="1" applyAlignment="1">
      <alignment horizontal="center" vertical="center" wrapText="1"/>
    </xf>
    <xf numFmtId="177" fontId="9" fillId="0" borderId="4" xfId="0" applyNumberFormat="1" applyFont="1" applyFill="1" applyBorder="1" applyAlignment="1">
      <alignment horizontal="center" vertical="center"/>
    </xf>
    <xf numFmtId="9" fontId="9" fillId="0" borderId="4" xfId="0" applyNumberFormat="1" applyFont="1" applyFill="1" applyBorder="1" applyAlignment="1">
      <alignment horizontal="center" vertical="center" wrapText="1"/>
    </xf>
    <xf numFmtId="10" fontId="9" fillId="0" borderId="4" xfId="0" applyNumberFormat="1" applyFont="1" applyFill="1" applyBorder="1" applyAlignment="1">
      <alignment horizontal="center" vertical="center" wrapText="1"/>
    </xf>
    <xf numFmtId="177" fontId="9" fillId="0" borderId="4" xfId="0" applyNumberFormat="1" applyFont="1" applyFill="1" applyBorder="1" applyAlignment="1">
      <alignment horizontal="center" vertical="center" wrapText="1"/>
    </xf>
    <xf numFmtId="0" fontId="9" fillId="0" borderId="4" xfId="0" applyFont="1" applyBorder="1" applyAlignment="1">
      <alignment horizontal="center" vertical="center"/>
    </xf>
    <xf numFmtId="0" fontId="12" fillId="0" borderId="4" xfId="0" applyFont="1" applyBorder="1" applyAlignment="1">
      <alignment horizontal="center" vertical="center" wrapText="1"/>
    </xf>
    <xf numFmtId="0" fontId="9" fillId="0" borderId="4" xfId="0" applyFont="1" applyBorder="1" applyAlignment="1">
      <alignment horizontal="justify" vertical="center" wrapText="1"/>
    </xf>
    <xf numFmtId="0" fontId="10" fillId="0" borderId="4" xfId="0" applyFont="1" applyBorder="1" applyAlignment="1">
      <alignment vertical="center" wrapText="1"/>
    </xf>
    <xf numFmtId="0" fontId="13" fillId="0" borderId="0" xfId="0" applyFont="1">
      <alignment vertical="center"/>
    </xf>
    <xf numFmtId="0" fontId="15" fillId="0" borderId="4" xfId="0" applyFont="1" applyBorder="1" applyAlignment="1">
      <alignment horizontal="center" vertical="center" wrapText="1"/>
    </xf>
    <xf numFmtId="0" fontId="12" fillId="0" borderId="4" xfId="0" applyFont="1" applyBorder="1" applyAlignment="1">
      <alignment horizontal="left" vertical="center" wrapText="1"/>
    </xf>
    <xf numFmtId="0" fontId="12" fillId="0" borderId="4" xfId="0" applyFont="1" applyBorder="1" applyAlignment="1">
      <alignment vertical="center" wrapText="1"/>
    </xf>
    <xf numFmtId="0" fontId="1" fillId="0" borderId="4" xfId="0" applyFont="1" applyBorder="1" applyAlignment="1">
      <alignment vertical="center" wrapText="1"/>
    </xf>
    <xf numFmtId="0" fontId="13" fillId="0" borderId="4" xfId="0" applyFont="1" applyBorder="1">
      <alignment vertical="center"/>
    </xf>
    <xf numFmtId="0" fontId="13" fillId="0" borderId="4" xfId="0" applyFont="1" applyBorder="1" applyAlignment="1">
      <alignment vertical="center" wrapText="1"/>
    </xf>
    <xf numFmtId="0" fontId="11" fillId="0" borderId="4" xfId="0" applyFont="1" applyBorder="1" applyAlignment="1">
      <alignment horizontal="center" vertical="center" wrapText="1"/>
    </xf>
    <xf numFmtId="0" fontId="11" fillId="0" borderId="4" xfId="0" applyFont="1" applyBorder="1" applyAlignment="1">
      <alignment vertical="center" wrapText="1"/>
    </xf>
    <xf numFmtId="10" fontId="12" fillId="0" borderId="4" xfId="0" applyNumberFormat="1" applyFont="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vertical="center" wrapText="1"/>
    </xf>
    <xf numFmtId="0" fontId="17" fillId="0" borderId="0" xfId="0" applyFont="1" applyAlignment="1">
      <alignment horizontal="center" vertical="center"/>
    </xf>
    <xf numFmtId="0" fontId="18" fillId="0" borderId="0" xfId="0" applyFont="1" applyAlignment="1">
      <alignment horizontal="center" vertical="center"/>
    </xf>
    <xf numFmtId="177" fontId="9" fillId="0" borderId="4" xfId="0" applyNumberFormat="1" applyFont="1" applyBorder="1" applyAlignment="1">
      <alignment horizontal="right" vertical="center" wrapText="1"/>
    </xf>
    <xf numFmtId="0" fontId="14" fillId="0" borderId="0" xfId="0" applyFont="1" applyAlignment="1">
      <alignment horizontal="center" vertical="center"/>
    </xf>
    <xf numFmtId="0" fontId="12"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12" fillId="0" borderId="4" xfId="0" applyFont="1" applyBorder="1" applyAlignment="1">
      <alignment horizontal="left" vertical="center" wrapText="1"/>
    </xf>
    <xf numFmtId="0" fontId="15" fillId="0" borderId="4" xfId="0" applyFont="1" applyBorder="1" applyAlignment="1">
      <alignment horizontal="left" vertical="center" wrapText="1"/>
    </xf>
    <xf numFmtId="10" fontId="9" fillId="0" borderId="4"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10" fillId="0" borderId="4" xfId="0" applyFont="1" applyBorder="1" applyAlignment="1">
      <alignment horizontal="center" vertical="center" wrapText="1"/>
    </xf>
    <xf numFmtId="177" fontId="9" fillId="0" borderId="4" xfId="0" applyNumberFormat="1" applyFont="1" applyBorder="1" applyAlignment="1">
      <alignment horizontal="center" vertical="center"/>
    </xf>
    <xf numFmtId="0" fontId="7" fillId="0" borderId="0" xfId="0" applyFont="1" applyBorder="1" applyAlignment="1">
      <alignment horizontal="center" vertical="center"/>
    </xf>
    <xf numFmtId="0" fontId="8" fillId="0" borderId="4" xfId="0" applyFont="1" applyBorder="1" applyAlignment="1">
      <alignment horizontal="left" vertical="center" wrapText="1"/>
    </xf>
    <xf numFmtId="0" fontId="8" fillId="0" borderId="4" xfId="0" applyFont="1" applyBorder="1" applyAlignment="1">
      <alignment horizontal="center" vertical="center" wrapText="1"/>
    </xf>
    <xf numFmtId="0" fontId="10" fillId="0" borderId="4" xfId="0" applyFont="1" applyBorder="1" applyAlignment="1">
      <alignment horizontal="left" vertical="center" wrapText="1"/>
    </xf>
  </cellXfs>
  <cellStyles count="2">
    <cellStyle name="百分比" xfId="1" builtinId="5"/>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22" zoomScale="70" zoomScaleNormal="70" workbookViewId="0">
      <selection activeCell="D19" sqref="D19"/>
    </sheetView>
  </sheetViews>
  <sheetFormatPr defaultColWidth="9" defaultRowHeight="13.5" x14ac:dyDescent="0.15"/>
  <cols>
    <col min="1" max="2" width="9.5" style="10" customWidth="1"/>
    <col min="3" max="3" width="15.5" style="10" customWidth="1"/>
    <col min="4" max="4" width="45" customWidth="1"/>
    <col min="5" max="5" width="33" customWidth="1"/>
    <col min="6" max="6" width="7.5" style="10" customWidth="1"/>
    <col min="7" max="7" width="13.5" style="10" customWidth="1"/>
  </cols>
  <sheetData>
    <row r="1" spans="1:7" ht="29.45" customHeight="1" x14ac:dyDescent="0.15">
      <c r="A1" s="52" t="s">
        <v>0</v>
      </c>
      <c r="B1" s="52"/>
      <c r="C1" s="52"/>
      <c r="D1" s="52"/>
      <c r="E1" s="52"/>
      <c r="F1" s="52"/>
      <c r="G1" s="52"/>
    </row>
    <row r="2" spans="1:7" s="37" customFormat="1" ht="31.15" customHeight="1" x14ac:dyDescent="0.15">
      <c r="A2" s="38" t="s">
        <v>1</v>
      </c>
      <c r="B2" s="38" t="s">
        <v>2</v>
      </c>
      <c r="C2" s="38" t="s">
        <v>3</v>
      </c>
      <c r="D2" s="38" t="s">
        <v>4</v>
      </c>
      <c r="E2" s="38" t="s">
        <v>5</v>
      </c>
      <c r="F2" s="38" t="s">
        <v>6</v>
      </c>
      <c r="G2" s="38" t="s">
        <v>7</v>
      </c>
    </row>
    <row r="3" spans="1:7" s="37" customFormat="1" ht="72" customHeight="1" x14ac:dyDescent="0.15">
      <c r="A3" s="34" t="s">
        <v>8</v>
      </c>
      <c r="B3" s="53" t="s">
        <v>9</v>
      </c>
      <c r="C3" s="53"/>
      <c r="D3" s="39" t="s">
        <v>10</v>
      </c>
      <c r="E3" s="39" t="s">
        <v>11</v>
      </c>
      <c r="F3" s="23">
        <v>17.920000000000002</v>
      </c>
      <c r="G3" s="34" t="s">
        <v>12</v>
      </c>
    </row>
    <row r="4" spans="1:7" s="37" customFormat="1" ht="48" customHeight="1" x14ac:dyDescent="0.15">
      <c r="A4" s="53" t="s">
        <v>13</v>
      </c>
      <c r="B4" s="53" t="s">
        <v>14</v>
      </c>
      <c r="C4" s="20" t="s">
        <v>15</v>
      </c>
      <c r="D4" s="55" t="s">
        <v>16</v>
      </c>
      <c r="E4" s="19" t="s">
        <v>17</v>
      </c>
      <c r="F4" s="23">
        <v>4</v>
      </c>
      <c r="G4" s="34"/>
    </row>
    <row r="5" spans="1:7" s="37" customFormat="1" ht="73.900000000000006" customHeight="1" x14ac:dyDescent="0.15">
      <c r="A5" s="53"/>
      <c r="B5" s="53"/>
      <c r="C5" s="20" t="s">
        <v>18</v>
      </c>
      <c r="D5" s="56"/>
      <c r="E5" s="19" t="s">
        <v>17</v>
      </c>
      <c r="F5" s="23">
        <v>6</v>
      </c>
      <c r="G5" s="34"/>
    </row>
    <row r="6" spans="1:7" s="37" customFormat="1" ht="40.15" customHeight="1" x14ac:dyDescent="0.15">
      <c r="A6" s="53"/>
      <c r="B6" s="53"/>
      <c r="C6" s="20" t="s">
        <v>19</v>
      </c>
      <c r="D6" s="56"/>
      <c r="E6" s="19" t="s">
        <v>17</v>
      </c>
      <c r="F6" s="23">
        <v>3</v>
      </c>
      <c r="G6" s="34" t="s">
        <v>20</v>
      </c>
    </row>
    <row r="7" spans="1:7" s="37" customFormat="1" ht="72" x14ac:dyDescent="0.15">
      <c r="A7" s="53"/>
      <c r="B7" s="53"/>
      <c r="C7" s="20" t="s">
        <v>21</v>
      </c>
      <c r="D7" s="39" t="s">
        <v>22</v>
      </c>
      <c r="E7" s="19" t="s">
        <v>23</v>
      </c>
      <c r="F7" s="23">
        <v>5</v>
      </c>
      <c r="G7" s="34"/>
    </row>
    <row r="8" spans="1:7" s="37" customFormat="1" ht="96" customHeight="1" x14ac:dyDescent="0.15">
      <c r="A8" s="53"/>
      <c r="B8" s="53"/>
      <c r="C8" s="20" t="s">
        <v>24</v>
      </c>
      <c r="D8" s="40" t="s">
        <v>25</v>
      </c>
      <c r="E8" s="19" t="s">
        <v>26</v>
      </c>
      <c r="F8" s="23">
        <v>3</v>
      </c>
      <c r="G8" s="34" t="s">
        <v>27</v>
      </c>
    </row>
    <row r="9" spans="1:7" s="37" customFormat="1" ht="85.9" customHeight="1" x14ac:dyDescent="0.15">
      <c r="A9" s="53"/>
      <c r="B9" s="53"/>
      <c r="C9" s="20" t="s">
        <v>28</v>
      </c>
      <c r="D9" s="40" t="s">
        <v>29</v>
      </c>
      <c r="E9" s="19" t="s">
        <v>26</v>
      </c>
      <c r="F9" s="23">
        <v>3</v>
      </c>
      <c r="G9" s="34" t="s">
        <v>30</v>
      </c>
    </row>
    <row r="10" spans="1:7" s="37" customFormat="1" ht="82.9" customHeight="1" x14ac:dyDescent="0.15">
      <c r="A10" s="53" t="s">
        <v>31</v>
      </c>
      <c r="B10" s="34" t="s">
        <v>31</v>
      </c>
      <c r="C10" s="20" t="s">
        <v>32</v>
      </c>
      <c r="D10" s="41" t="s">
        <v>33</v>
      </c>
      <c r="E10" s="19" t="s">
        <v>34</v>
      </c>
      <c r="F10" s="23">
        <v>5</v>
      </c>
      <c r="G10" s="34"/>
    </row>
    <row r="11" spans="1:7" s="37" customFormat="1" ht="85.15" customHeight="1" x14ac:dyDescent="0.15">
      <c r="A11" s="53"/>
      <c r="B11" s="53" t="s">
        <v>35</v>
      </c>
      <c r="C11" s="20" t="s">
        <v>36</v>
      </c>
      <c r="D11" s="55" t="s">
        <v>37</v>
      </c>
      <c r="E11" s="19" t="s">
        <v>38</v>
      </c>
      <c r="F11" s="23">
        <v>8</v>
      </c>
      <c r="G11" s="42"/>
    </row>
    <row r="12" spans="1:7" s="37" customFormat="1" ht="90" customHeight="1" x14ac:dyDescent="0.15">
      <c r="A12" s="53"/>
      <c r="B12" s="53"/>
      <c r="C12" s="20" t="s">
        <v>39</v>
      </c>
      <c r="D12" s="55"/>
      <c r="E12" s="19" t="s">
        <v>40</v>
      </c>
      <c r="F12" s="23">
        <v>5</v>
      </c>
      <c r="G12" s="34"/>
    </row>
    <row r="13" spans="1:7" s="37" customFormat="1" ht="87" customHeight="1" x14ac:dyDescent="0.15">
      <c r="A13" s="53"/>
      <c r="B13" s="53"/>
      <c r="C13" s="20" t="s">
        <v>41</v>
      </c>
      <c r="D13" s="55"/>
      <c r="E13" s="19" t="s">
        <v>40</v>
      </c>
      <c r="F13" s="23">
        <v>5</v>
      </c>
      <c r="G13" s="34"/>
    </row>
    <row r="14" spans="1:7" s="37" customFormat="1" ht="96" customHeight="1" x14ac:dyDescent="0.15">
      <c r="A14" s="53"/>
      <c r="B14" s="53"/>
      <c r="C14" s="20" t="s">
        <v>42</v>
      </c>
      <c r="D14" s="55"/>
      <c r="E14" s="19" t="s">
        <v>43</v>
      </c>
      <c r="F14" s="28">
        <v>4</v>
      </c>
      <c r="G14" s="34"/>
    </row>
    <row r="15" spans="1:7" s="37" customFormat="1" ht="96" customHeight="1" x14ac:dyDescent="0.15">
      <c r="A15" s="34" t="s">
        <v>31</v>
      </c>
      <c r="B15" s="34" t="s">
        <v>31</v>
      </c>
      <c r="C15" s="20" t="s">
        <v>44</v>
      </c>
      <c r="D15" s="40" t="s">
        <v>45</v>
      </c>
      <c r="E15" s="19" t="s">
        <v>46</v>
      </c>
      <c r="F15" s="23">
        <v>6</v>
      </c>
      <c r="G15" s="34"/>
    </row>
    <row r="16" spans="1:7" s="37" customFormat="1" ht="84" customHeight="1" x14ac:dyDescent="0.15">
      <c r="A16" s="53" t="s">
        <v>47</v>
      </c>
      <c r="B16" s="53" t="s">
        <v>48</v>
      </c>
      <c r="C16" s="34" t="s">
        <v>49</v>
      </c>
      <c r="D16" s="19" t="s">
        <v>50</v>
      </c>
      <c r="E16" s="43" t="s">
        <v>51</v>
      </c>
      <c r="F16" s="23">
        <v>1</v>
      </c>
      <c r="G16" s="34"/>
    </row>
    <row r="17" spans="1:7" s="37" customFormat="1" ht="138" customHeight="1" x14ac:dyDescent="0.15">
      <c r="A17" s="53"/>
      <c r="B17" s="53"/>
      <c r="C17" s="34" t="s">
        <v>52</v>
      </c>
      <c r="D17" s="19" t="s">
        <v>53</v>
      </c>
      <c r="E17" s="43" t="s">
        <v>54</v>
      </c>
      <c r="F17" s="23">
        <v>1.5</v>
      </c>
      <c r="G17" s="34" t="s">
        <v>55</v>
      </c>
    </row>
    <row r="18" spans="1:7" s="37" customFormat="1" ht="79.150000000000006" customHeight="1" x14ac:dyDescent="0.15">
      <c r="A18" s="53"/>
      <c r="B18" s="53"/>
      <c r="C18" s="34" t="s">
        <v>56</v>
      </c>
      <c r="D18" s="19" t="s">
        <v>57</v>
      </c>
      <c r="E18" s="43" t="s">
        <v>58</v>
      </c>
      <c r="F18" s="23">
        <v>1</v>
      </c>
      <c r="G18" s="34"/>
    </row>
    <row r="19" spans="1:7" s="37" customFormat="1" ht="130.15" customHeight="1" x14ac:dyDescent="0.15">
      <c r="A19" s="53" t="s">
        <v>31</v>
      </c>
      <c r="B19" s="34" t="s">
        <v>59</v>
      </c>
      <c r="C19" s="34" t="s">
        <v>60</v>
      </c>
      <c r="D19" s="19" t="s">
        <v>61</v>
      </c>
      <c r="E19" s="43" t="s">
        <v>62</v>
      </c>
      <c r="F19" s="23">
        <v>4</v>
      </c>
      <c r="G19" s="34"/>
    </row>
    <row r="20" spans="1:7" s="37" customFormat="1" ht="85.15" customHeight="1" x14ac:dyDescent="0.15">
      <c r="A20" s="53"/>
      <c r="B20" s="34" t="s">
        <v>63</v>
      </c>
      <c r="C20" s="34" t="s">
        <v>64</v>
      </c>
      <c r="D20" s="19" t="s">
        <v>65</v>
      </c>
      <c r="E20" s="43" t="s">
        <v>66</v>
      </c>
      <c r="F20" s="23">
        <v>3.6</v>
      </c>
      <c r="G20" s="44" t="s">
        <v>67</v>
      </c>
    </row>
    <row r="21" spans="1:7" s="37" customFormat="1" ht="108" customHeight="1" x14ac:dyDescent="0.15">
      <c r="A21" s="53"/>
      <c r="B21" s="53" t="s">
        <v>68</v>
      </c>
      <c r="C21" s="53"/>
      <c r="D21" s="40" t="s">
        <v>69</v>
      </c>
      <c r="E21" s="45" t="s">
        <v>70</v>
      </c>
      <c r="F21" s="23">
        <v>4</v>
      </c>
      <c r="G21" s="46"/>
    </row>
    <row r="22" spans="1:7" s="37" customFormat="1" ht="55.15" customHeight="1" x14ac:dyDescent="0.15">
      <c r="A22" s="53"/>
      <c r="B22" s="53" t="s">
        <v>71</v>
      </c>
      <c r="C22" s="53"/>
      <c r="D22" s="40" t="s">
        <v>72</v>
      </c>
      <c r="E22" s="45" t="s">
        <v>73</v>
      </c>
      <c r="F22" s="23">
        <v>3.6</v>
      </c>
      <c r="G22" s="34" t="s">
        <v>74</v>
      </c>
    </row>
    <row r="23" spans="1:7" s="37" customFormat="1" ht="34.15" customHeight="1" x14ac:dyDescent="0.15">
      <c r="A23" s="54" t="s">
        <v>75</v>
      </c>
      <c r="B23" s="54"/>
      <c r="C23" s="54"/>
      <c r="D23" s="54"/>
      <c r="E23" s="54"/>
      <c r="F23" s="38">
        <f>SUM(F3:F22)</f>
        <v>93.61999999999999</v>
      </c>
      <c r="G23" s="38"/>
    </row>
    <row r="24" spans="1:7" x14ac:dyDescent="0.15">
      <c r="A24" s="47"/>
      <c r="B24" s="47"/>
      <c r="C24" s="47"/>
      <c r="D24" s="48"/>
      <c r="E24" s="48"/>
      <c r="F24" s="47"/>
      <c r="G24" s="47"/>
    </row>
    <row r="25" spans="1:7" x14ac:dyDescent="0.15">
      <c r="A25" s="49"/>
    </row>
    <row r="26" spans="1:7" ht="20.25" x14ac:dyDescent="0.15">
      <c r="A26" s="50"/>
    </row>
  </sheetData>
  <mergeCells count="14">
    <mergeCell ref="A1:G1"/>
    <mergeCell ref="B3:C3"/>
    <mergeCell ref="B21:C21"/>
    <mergeCell ref="B22:C22"/>
    <mergeCell ref="A23:E23"/>
    <mergeCell ref="A4:A9"/>
    <mergeCell ref="A10:A14"/>
    <mergeCell ref="A16:A18"/>
    <mergeCell ref="A19:A22"/>
    <mergeCell ref="B4:B9"/>
    <mergeCell ref="B11:B14"/>
    <mergeCell ref="B16:B18"/>
    <mergeCell ref="D4:D6"/>
    <mergeCell ref="D11:D14"/>
  </mergeCells>
  <phoneticPr fontId="24"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abSelected="1" view="pageBreakPreview" zoomScaleNormal="115" zoomScaleSheetLayoutView="100" workbookViewId="0">
      <selection activeCell="I10" sqref="I10"/>
    </sheetView>
  </sheetViews>
  <sheetFormatPr defaultColWidth="8.875" defaultRowHeight="13.5" x14ac:dyDescent="0.15"/>
  <cols>
    <col min="3" max="3" width="15.125" customWidth="1"/>
    <col min="4" max="4" width="14.375" customWidth="1"/>
    <col min="5" max="5" width="8.5" style="10" customWidth="1"/>
    <col min="6" max="7" width="6.625" style="10" customWidth="1"/>
    <col min="8" max="8" width="30.5" customWidth="1"/>
    <col min="9" max="9" width="33.625" customWidth="1"/>
  </cols>
  <sheetData>
    <row r="1" spans="1:9" ht="22.15" customHeight="1" x14ac:dyDescent="0.15">
      <c r="A1" s="11" t="s">
        <v>76</v>
      </c>
    </row>
    <row r="2" spans="1:9" ht="49.15" customHeight="1" x14ac:dyDescent="0.15">
      <c r="A2" s="61" t="s">
        <v>77</v>
      </c>
      <c r="B2" s="61"/>
      <c r="C2" s="61"/>
      <c r="D2" s="61"/>
      <c r="E2" s="61"/>
      <c r="F2" s="61"/>
      <c r="G2" s="61"/>
      <c r="H2" s="61"/>
      <c r="I2" s="61"/>
    </row>
    <row r="3" spans="1:9" ht="30" customHeight="1" x14ac:dyDescent="0.15">
      <c r="A3" s="62" t="s">
        <v>78</v>
      </c>
      <c r="B3" s="62"/>
      <c r="C3" s="62"/>
      <c r="D3" s="62"/>
      <c r="E3" s="63"/>
      <c r="F3" s="63"/>
      <c r="G3" s="63"/>
      <c r="H3" s="62"/>
      <c r="I3" s="62"/>
    </row>
    <row r="4" spans="1:9" ht="30" customHeight="1" x14ac:dyDescent="0.15">
      <c r="A4" s="13" t="s">
        <v>79</v>
      </c>
      <c r="B4" s="13" t="s">
        <v>80</v>
      </c>
      <c r="C4" s="13" t="s">
        <v>81</v>
      </c>
      <c r="D4" s="13" t="s">
        <v>82</v>
      </c>
      <c r="E4" s="13" t="s">
        <v>83</v>
      </c>
      <c r="F4" s="13" t="s">
        <v>84</v>
      </c>
      <c r="G4" s="13" t="s">
        <v>85</v>
      </c>
      <c r="H4" s="13" t="s">
        <v>86</v>
      </c>
      <c r="I4" s="13" t="s">
        <v>87</v>
      </c>
    </row>
    <row r="5" spans="1:9" ht="40.15" customHeight="1" x14ac:dyDescent="0.15">
      <c r="A5" s="58" t="s">
        <v>88</v>
      </c>
      <c r="B5" s="13" t="s">
        <v>89</v>
      </c>
      <c r="C5" s="51">
        <v>18919.52</v>
      </c>
      <c r="D5" s="51">
        <v>17875.759999999998</v>
      </c>
      <c r="E5" s="15">
        <f>D5/C5</f>
        <v>0.94483158135090095</v>
      </c>
      <c r="F5" s="60">
        <v>20</v>
      </c>
      <c r="G5" s="60">
        <f>E5*F5</f>
        <v>18.896631627018017</v>
      </c>
      <c r="H5" s="64" t="s">
        <v>90</v>
      </c>
      <c r="I5" s="64" t="s">
        <v>91</v>
      </c>
    </row>
    <row r="6" spans="1:9" ht="40.15" customHeight="1" x14ac:dyDescent="0.15">
      <c r="A6" s="58"/>
      <c r="B6" s="13" t="s">
        <v>92</v>
      </c>
      <c r="C6" s="51">
        <v>1804.28</v>
      </c>
      <c r="D6" s="51">
        <v>1606.66</v>
      </c>
      <c r="E6" s="58" t="s">
        <v>93</v>
      </c>
      <c r="F6" s="60"/>
      <c r="G6" s="60"/>
      <c r="H6" s="64"/>
      <c r="I6" s="64"/>
    </row>
    <row r="7" spans="1:9" ht="40.15" customHeight="1" x14ac:dyDescent="0.15">
      <c r="A7" s="58"/>
      <c r="B7" s="13" t="s">
        <v>94</v>
      </c>
      <c r="C7" s="51">
        <v>17115.240000000002</v>
      </c>
      <c r="D7" s="51">
        <v>16269.1</v>
      </c>
      <c r="E7" s="58"/>
      <c r="F7" s="60"/>
      <c r="G7" s="60"/>
      <c r="H7" s="64"/>
      <c r="I7" s="64"/>
    </row>
    <row r="8" spans="1:9" ht="40.15" customHeight="1" x14ac:dyDescent="0.15">
      <c r="A8" s="58"/>
      <c r="B8" s="13" t="s">
        <v>95</v>
      </c>
      <c r="C8" s="14" t="s">
        <v>93</v>
      </c>
      <c r="D8" s="14" t="s">
        <v>93</v>
      </c>
      <c r="E8" s="58"/>
      <c r="F8" s="60"/>
      <c r="G8" s="60"/>
      <c r="H8" s="64"/>
      <c r="I8" s="64"/>
    </row>
    <row r="9" spans="1:9" ht="30" customHeight="1" x14ac:dyDescent="0.15">
      <c r="A9" s="62" t="s">
        <v>96</v>
      </c>
      <c r="B9" s="62"/>
      <c r="C9" s="62"/>
      <c r="D9" s="62"/>
      <c r="E9" s="63"/>
      <c r="F9" s="63"/>
      <c r="G9" s="63"/>
      <c r="H9" s="62"/>
      <c r="I9" s="62"/>
    </row>
    <row r="10" spans="1:9" ht="30" customHeight="1" x14ac:dyDescent="0.15">
      <c r="A10" s="13" t="s">
        <v>97</v>
      </c>
      <c r="B10" s="13" t="s">
        <v>80</v>
      </c>
      <c r="C10" s="13" t="s">
        <v>98</v>
      </c>
      <c r="D10" s="13" t="s">
        <v>99</v>
      </c>
      <c r="E10" s="13" t="s">
        <v>100</v>
      </c>
      <c r="F10" s="13" t="s">
        <v>84</v>
      </c>
      <c r="G10" s="13" t="s">
        <v>85</v>
      </c>
      <c r="H10" s="18" t="s">
        <v>101</v>
      </c>
      <c r="I10" s="18" t="s">
        <v>102</v>
      </c>
    </row>
    <row r="11" spans="1:9" ht="105" customHeight="1" x14ac:dyDescent="0.15">
      <c r="A11" s="19" t="s">
        <v>103</v>
      </c>
      <c r="B11" s="19" t="s">
        <v>104</v>
      </c>
      <c r="C11" s="20" t="s">
        <v>105</v>
      </c>
      <c r="D11" s="21" t="s">
        <v>106</v>
      </c>
      <c r="E11" s="21" t="s">
        <v>106</v>
      </c>
      <c r="F11" s="22">
        <v>4</v>
      </c>
      <c r="G11" s="23">
        <v>4</v>
      </c>
      <c r="H11" s="24" t="s">
        <v>107</v>
      </c>
      <c r="I11" s="36" t="s">
        <v>108</v>
      </c>
    </row>
    <row r="12" spans="1:9" ht="30" customHeight="1" x14ac:dyDescent="0.15">
      <c r="A12" s="13" t="s">
        <v>97</v>
      </c>
      <c r="B12" s="13" t="s">
        <v>80</v>
      </c>
      <c r="C12" s="13" t="s">
        <v>98</v>
      </c>
      <c r="D12" s="13" t="s">
        <v>99</v>
      </c>
      <c r="E12" s="13" t="s">
        <v>100</v>
      </c>
      <c r="F12" s="13" t="s">
        <v>84</v>
      </c>
      <c r="G12" s="13" t="s">
        <v>85</v>
      </c>
      <c r="H12" s="18" t="s">
        <v>101</v>
      </c>
      <c r="I12" s="18" t="s">
        <v>102</v>
      </c>
    </row>
    <row r="13" spans="1:9" ht="76.900000000000006" customHeight="1" x14ac:dyDescent="0.15">
      <c r="A13" s="58" t="s">
        <v>31</v>
      </c>
      <c r="B13" s="58" t="s">
        <v>31</v>
      </c>
      <c r="C13" s="20" t="s">
        <v>109</v>
      </c>
      <c r="D13" s="13" t="s">
        <v>110</v>
      </c>
      <c r="E13" s="13" t="s">
        <v>110</v>
      </c>
      <c r="F13" s="22">
        <v>6</v>
      </c>
      <c r="G13" s="23">
        <v>6</v>
      </c>
      <c r="H13" s="62" t="s">
        <v>111</v>
      </c>
      <c r="I13" s="59" t="s">
        <v>31</v>
      </c>
    </row>
    <row r="14" spans="1:9" ht="61.9" customHeight="1" x14ac:dyDescent="0.15">
      <c r="A14" s="58"/>
      <c r="B14" s="58"/>
      <c r="C14" s="20" t="s">
        <v>112</v>
      </c>
      <c r="D14" s="13" t="s">
        <v>112</v>
      </c>
      <c r="E14" s="13" t="s">
        <v>113</v>
      </c>
      <c r="F14" s="25">
        <v>4</v>
      </c>
      <c r="G14" s="23">
        <v>3</v>
      </c>
      <c r="H14" s="62"/>
      <c r="I14" s="59"/>
    </row>
    <row r="15" spans="1:9" ht="49.9" customHeight="1" x14ac:dyDescent="0.15">
      <c r="A15" s="58"/>
      <c r="B15" s="58"/>
      <c r="C15" s="20" t="s">
        <v>114</v>
      </c>
      <c r="D15" s="26" t="s">
        <v>115</v>
      </c>
      <c r="E15" s="26" t="s">
        <v>115</v>
      </c>
      <c r="F15" s="27">
        <v>5</v>
      </c>
      <c r="G15" s="28">
        <v>5</v>
      </c>
      <c r="H15" s="62"/>
      <c r="I15" s="59"/>
    </row>
    <row r="16" spans="1:9" ht="36" customHeight="1" x14ac:dyDescent="0.15">
      <c r="A16" s="58"/>
      <c r="B16" s="58"/>
      <c r="C16" s="20" t="s">
        <v>116</v>
      </c>
      <c r="D16" s="26" t="s">
        <v>117</v>
      </c>
      <c r="E16" s="26" t="s">
        <v>117</v>
      </c>
      <c r="F16" s="27">
        <v>3</v>
      </c>
      <c r="G16" s="28">
        <v>3</v>
      </c>
      <c r="H16" s="62"/>
      <c r="I16" s="59"/>
    </row>
    <row r="17" spans="1:9" ht="33" customHeight="1" x14ac:dyDescent="0.15">
      <c r="A17" s="58"/>
      <c r="B17" s="58"/>
      <c r="C17" s="20" t="s">
        <v>118</v>
      </c>
      <c r="D17" s="26" t="s">
        <v>117</v>
      </c>
      <c r="E17" s="26" t="s">
        <v>117</v>
      </c>
      <c r="F17" s="29">
        <v>3</v>
      </c>
      <c r="G17" s="28">
        <v>3</v>
      </c>
      <c r="H17" s="62"/>
      <c r="I17" s="59"/>
    </row>
    <row r="18" spans="1:9" ht="25.15" customHeight="1" x14ac:dyDescent="0.15">
      <c r="A18" s="58"/>
      <c r="B18" s="58"/>
      <c r="C18" s="20" t="s">
        <v>119</v>
      </c>
      <c r="D18" s="30">
        <v>1</v>
      </c>
      <c r="E18" s="31">
        <v>0.83379999999999999</v>
      </c>
      <c r="F18" s="29">
        <v>5</v>
      </c>
      <c r="G18" s="28">
        <v>5</v>
      </c>
      <c r="H18" s="62"/>
      <c r="I18" s="59"/>
    </row>
    <row r="19" spans="1:9" ht="76.150000000000006" customHeight="1" x14ac:dyDescent="0.15">
      <c r="A19" s="58"/>
      <c r="B19" s="58" t="s">
        <v>120</v>
      </c>
      <c r="C19" s="20" t="s">
        <v>121</v>
      </c>
      <c r="D19" s="26" t="s">
        <v>122</v>
      </c>
      <c r="E19" s="26" t="s">
        <v>122</v>
      </c>
      <c r="F19" s="29">
        <v>8</v>
      </c>
      <c r="G19" s="28">
        <v>8</v>
      </c>
      <c r="H19" s="62" t="s">
        <v>123</v>
      </c>
      <c r="I19" s="64" t="s">
        <v>124</v>
      </c>
    </row>
    <row r="20" spans="1:9" ht="69" customHeight="1" x14ac:dyDescent="0.15">
      <c r="A20" s="58"/>
      <c r="B20" s="58"/>
      <c r="C20" s="20" t="s">
        <v>125</v>
      </c>
      <c r="D20" s="26" t="s">
        <v>122</v>
      </c>
      <c r="E20" s="26" t="s">
        <v>122</v>
      </c>
      <c r="F20" s="29">
        <v>5</v>
      </c>
      <c r="G20" s="28">
        <v>5</v>
      </c>
      <c r="H20" s="62"/>
      <c r="I20" s="64"/>
    </row>
    <row r="21" spans="1:9" ht="30" customHeight="1" x14ac:dyDescent="0.15">
      <c r="A21" s="13" t="s">
        <v>97</v>
      </c>
      <c r="B21" s="13" t="s">
        <v>80</v>
      </c>
      <c r="C21" s="13" t="s">
        <v>98</v>
      </c>
      <c r="D21" s="13" t="s">
        <v>99</v>
      </c>
      <c r="E21" s="13" t="s">
        <v>100</v>
      </c>
      <c r="F21" s="13" t="s">
        <v>84</v>
      </c>
      <c r="G21" s="13" t="s">
        <v>85</v>
      </c>
      <c r="H21" s="18" t="s">
        <v>101</v>
      </c>
      <c r="I21" s="18" t="s">
        <v>102</v>
      </c>
    </row>
    <row r="22" spans="1:9" ht="81" customHeight="1" x14ac:dyDescent="0.15">
      <c r="A22" s="58" t="s">
        <v>31</v>
      </c>
      <c r="B22" s="58" t="s">
        <v>31</v>
      </c>
      <c r="C22" s="20" t="s">
        <v>126</v>
      </c>
      <c r="D22" s="26" t="s">
        <v>122</v>
      </c>
      <c r="E22" s="26" t="s">
        <v>122</v>
      </c>
      <c r="F22" s="32">
        <v>5</v>
      </c>
      <c r="G22" s="28">
        <v>5</v>
      </c>
      <c r="H22" s="59" t="s">
        <v>31</v>
      </c>
      <c r="I22" s="59" t="s">
        <v>31</v>
      </c>
    </row>
    <row r="23" spans="1:9" ht="55.15" customHeight="1" x14ac:dyDescent="0.15">
      <c r="A23" s="58"/>
      <c r="B23" s="58"/>
      <c r="C23" s="20" t="s">
        <v>127</v>
      </c>
      <c r="D23" s="26" t="s">
        <v>128</v>
      </c>
      <c r="E23" s="26" t="s">
        <v>129</v>
      </c>
      <c r="F23" s="29">
        <v>4</v>
      </c>
      <c r="G23" s="28">
        <v>3</v>
      </c>
      <c r="H23" s="59"/>
      <c r="I23" s="59"/>
    </row>
    <row r="24" spans="1:9" ht="43.9" customHeight="1" x14ac:dyDescent="0.15">
      <c r="A24" s="58"/>
      <c r="B24" s="58"/>
      <c r="C24" s="20" t="s">
        <v>130</v>
      </c>
      <c r="D24" s="26" t="s">
        <v>131</v>
      </c>
      <c r="E24" s="26" t="s">
        <v>132</v>
      </c>
      <c r="F24" s="29">
        <v>8</v>
      </c>
      <c r="G24" s="28">
        <v>7</v>
      </c>
      <c r="H24" s="59"/>
      <c r="I24" s="59"/>
    </row>
    <row r="25" spans="1:9" ht="30" customHeight="1" x14ac:dyDescent="0.15">
      <c r="A25" s="62" t="s">
        <v>133</v>
      </c>
      <c r="B25" s="62"/>
      <c r="C25" s="62"/>
      <c r="D25" s="62"/>
      <c r="E25" s="63"/>
      <c r="F25" s="63"/>
      <c r="G25" s="63"/>
      <c r="H25" s="62"/>
      <c r="I25" s="62"/>
    </row>
    <row r="26" spans="1:9" ht="30" customHeight="1" x14ac:dyDescent="0.15">
      <c r="A26" s="13" t="s">
        <v>97</v>
      </c>
      <c r="B26" s="13" t="s">
        <v>134</v>
      </c>
      <c r="C26" s="13" t="s">
        <v>135</v>
      </c>
      <c r="D26" s="13" t="s">
        <v>99</v>
      </c>
      <c r="E26" s="13" t="s">
        <v>100</v>
      </c>
      <c r="F26" s="33" t="s">
        <v>84</v>
      </c>
      <c r="G26" s="33" t="s">
        <v>85</v>
      </c>
      <c r="H26" s="18" t="s">
        <v>101</v>
      </c>
      <c r="I26" s="18" t="s">
        <v>102</v>
      </c>
    </row>
    <row r="27" spans="1:9" ht="75" customHeight="1" x14ac:dyDescent="0.15">
      <c r="A27" s="58" t="s">
        <v>136</v>
      </c>
      <c r="B27" s="58" t="s">
        <v>137</v>
      </c>
      <c r="C27" s="34" t="s">
        <v>138</v>
      </c>
      <c r="D27" s="13" t="s">
        <v>139</v>
      </c>
      <c r="E27" s="13" t="s">
        <v>139</v>
      </c>
      <c r="F27" s="23">
        <v>1</v>
      </c>
      <c r="G27" s="16">
        <v>1</v>
      </c>
      <c r="H27" s="12" t="s">
        <v>140</v>
      </c>
      <c r="I27" s="17" t="s">
        <v>141</v>
      </c>
    </row>
    <row r="28" spans="1:9" ht="121.15" customHeight="1" x14ac:dyDescent="0.15">
      <c r="A28" s="58"/>
      <c r="B28" s="58"/>
      <c r="C28" s="34" t="s">
        <v>142</v>
      </c>
      <c r="D28" s="13" t="s">
        <v>143</v>
      </c>
      <c r="E28" s="26" t="s">
        <v>144</v>
      </c>
      <c r="F28" s="23">
        <v>2</v>
      </c>
      <c r="G28" s="16">
        <v>1.5</v>
      </c>
      <c r="H28" s="12" t="s">
        <v>145</v>
      </c>
      <c r="I28" s="17" t="s">
        <v>146</v>
      </c>
    </row>
    <row r="29" spans="1:9" ht="30" customHeight="1" x14ac:dyDescent="0.15">
      <c r="A29" s="13" t="s">
        <v>97</v>
      </c>
      <c r="B29" s="13" t="s">
        <v>134</v>
      </c>
      <c r="C29" s="13" t="s">
        <v>135</v>
      </c>
      <c r="D29" s="13" t="s">
        <v>99</v>
      </c>
      <c r="E29" s="13" t="s">
        <v>100</v>
      </c>
      <c r="F29" s="33" t="s">
        <v>84</v>
      </c>
      <c r="G29" s="33" t="s">
        <v>85</v>
      </c>
      <c r="H29" s="18" t="s">
        <v>101</v>
      </c>
      <c r="I29" s="18" t="s">
        <v>102</v>
      </c>
    </row>
    <row r="30" spans="1:9" ht="60" customHeight="1" x14ac:dyDescent="0.15">
      <c r="A30" s="58" t="s">
        <v>31</v>
      </c>
      <c r="B30" s="13" t="s">
        <v>31</v>
      </c>
      <c r="C30" s="34" t="s">
        <v>147</v>
      </c>
      <c r="D30" s="13" t="s">
        <v>148</v>
      </c>
      <c r="E30" s="26" t="s">
        <v>148</v>
      </c>
      <c r="F30" s="28">
        <v>1</v>
      </c>
      <c r="G30" s="16">
        <v>1</v>
      </c>
      <c r="H30" s="12" t="s">
        <v>149</v>
      </c>
      <c r="I30" s="17" t="s">
        <v>150</v>
      </c>
    </row>
    <row r="31" spans="1:9" ht="105" customHeight="1" x14ac:dyDescent="0.15">
      <c r="A31" s="58"/>
      <c r="B31" s="13" t="s">
        <v>151</v>
      </c>
      <c r="C31" s="34" t="s">
        <v>152</v>
      </c>
      <c r="D31" s="13" t="s">
        <v>153</v>
      </c>
      <c r="E31" s="26" t="s">
        <v>153</v>
      </c>
      <c r="F31" s="23">
        <v>4</v>
      </c>
      <c r="G31" s="22">
        <v>4</v>
      </c>
      <c r="H31" s="12" t="s">
        <v>154</v>
      </c>
      <c r="I31" s="17" t="s">
        <v>155</v>
      </c>
    </row>
    <row r="32" spans="1:9" ht="55.15" customHeight="1" x14ac:dyDescent="0.15">
      <c r="A32" s="58"/>
      <c r="B32" s="13" t="s">
        <v>156</v>
      </c>
      <c r="C32" s="34" t="s">
        <v>157</v>
      </c>
      <c r="D32" s="13" t="s">
        <v>93</v>
      </c>
      <c r="E32" s="26" t="s">
        <v>93</v>
      </c>
      <c r="F32" s="22">
        <v>4</v>
      </c>
      <c r="G32" s="22">
        <v>3.6</v>
      </c>
      <c r="H32" s="12" t="s">
        <v>158</v>
      </c>
      <c r="I32" s="17" t="s">
        <v>159</v>
      </c>
    </row>
    <row r="33" spans="1:9" ht="30" customHeight="1" x14ac:dyDescent="0.15">
      <c r="A33" s="58"/>
      <c r="B33" s="13" t="s">
        <v>160</v>
      </c>
      <c r="C33" s="58" t="s">
        <v>161</v>
      </c>
      <c r="D33" s="58"/>
      <c r="E33" s="13" t="s">
        <v>162</v>
      </c>
      <c r="F33" s="13" t="s">
        <v>84</v>
      </c>
      <c r="G33" s="13" t="s">
        <v>85</v>
      </c>
      <c r="H33" s="18" t="s">
        <v>101</v>
      </c>
      <c r="I33" s="18" t="s">
        <v>102</v>
      </c>
    </row>
    <row r="34" spans="1:9" ht="84" customHeight="1" x14ac:dyDescent="0.15">
      <c r="A34" s="58"/>
      <c r="B34" s="35" t="s">
        <v>163</v>
      </c>
      <c r="C34" s="57">
        <v>0.1212</v>
      </c>
      <c r="D34" s="58"/>
      <c r="E34" s="15">
        <v>5.5199999999999999E-2</v>
      </c>
      <c r="F34" s="22">
        <v>4</v>
      </c>
      <c r="G34" s="23">
        <v>4</v>
      </c>
      <c r="H34" s="17" t="s">
        <v>69</v>
      </c>
      <c r="I34" s="17" t="s">
        <v>164</v>
      </c>
    </row>
    <row r="35" spans="1:9" ht="54" customHeight="1" x14ac:dyDescent="0.15">
      <c r="A35" s="58"/>
      <c r="B35" s="35" t="s">
        <v>165</v>
      </c>
      <c r="C35" s="58" t="s">
        <v>166</v>
      </c>
      <c r="D35" s="58"/>
      <c r="E35" s="15">
        <v>0.26650000000000001</v>
      </c>
      <c r="F35" s="22">
        <v>4</v>
      </c>
      <c r="G35" s="23">
        <v>4</v>
      </c>
      <c r="H35" s="17" t="s">
        <v>167</v>
      </c>
      <c r="I35" s="17" t="s">
        <v>168</v>
      </c>
    </row>
    <row r="36" spans="1:9" ht="30" customHeight="1" x14ac:dyDescent="0.15">
      <c r="A36" s="58" t="s">
        <v>169</v>
      </c>
      <c r="B36" s="58"/>
      <c r="C36" s="58"/>
      <c r="D36" s="58"/>
      <c r="E36" s="58"/>
      <c r="F36" s="13">
        <f>SUM(F34:F35,F27:F32,F11:F24,F5)</f>
        <v>100</v>
      </c>
      <c r="G36" s="22">
        <f>SUM(G34:G35,G27:G32,G11:G24,G5)</f>
        <v>94.996631627018019</v>
      </c>
      <c r="H36" s="59"/>
      <c r="I36" s="59"/>
    </row>
  </sheetData>
  <mergeCells count="29">
    <mergeCell ref="A2:I2"/>
    <mergeCell ref="A3:I3"/>
    <mergeCell ref="A9:I9"/>
    <mergeCell ref="A25:I25"/>
    <mergeCell ref="C33:D33"/>
    <mergeCell ref="H5:H8"/>
    <mergeCell ref="H13:H18"/>
    <mergeCell ref="H19:H20"/>
    <mergeCell ref="H22:H24"/>
    <mergeCell ref="I5:I8"/>
    <mergeCell ref="I13:I18"/>
    <mergeCell ref="I19:I20"/>
    <mergeCell ref="I22:I24"/>
    <mergeCell ref="C34:D34"/>
    <mergeCell ref="C35:D35"/>
    <mergeCell ref="A36:E36"/>
    <mergeCell ref="H36:I36"/>
    <mergeCell ref="A5:A8"/>
    <mergeCell ref="A13:A20"/>
    <mergeCell ref="A22:A24"/>
    <mergeCell ref="A27:A28"/>
    <mergeCell ref="A30:A35"/>
    <mergeCell ref="B13:B18"/>
    <mergeCell ref="B19:B20"/>
    <mergeCell ref="B22:B24"/>
    <mergeCell ref="B27:B28"/>
    <mergeCell ref="E6:E8"/>
    <mergeCell ref="F5:F8"/>
    <mergeCell ref="G5:G8"/>
  </mergeCells>
  <phoneticPr fontId="24" type="noConversion"/>
  <printOptions horizontalCentered="1"/>
  <pageMargins left="0.70833333333333304" right="0.70833333333333304" top="0.78680555555555598" bottom="0.78680555555555598" header="0.5" footer="0.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workbookViewId="0">
      <selection activeCell="D5" sqref="D5"/>
    </sheetView>
  </sheetViews>
  <sheetFormatPr defaultColWidth="8.875" defaultRowHeight="13.5" x14ac:dyDescent="0.15"/>
  <cols>
    <col min="1" max="1" width="23.125" customWidth="1"/>
  </cols>
  <sheetData>
    <row r="1" spans="1:4" x14ac:dyDescent="0.15">
      <c r="A1" t="s">
        <v>1</v>
      </c>
      <c r="B1" s="7" t="s">
        <v>170</v>
      </c>
      <c r="D1" t="s">
        <v>171</v>
      </c>
    </row>
    <row r="2" spans="1:4" x14ac:dyDescent="0.15">
      <c r="A2" t="s">
        <v>172</v>
      </c>
      <c r="B2" s="8">
        <v>20</v>
      </c>
      <c r="C2">
        <f>'部门整体绩效评价评分表（旧）'!F3</f>
        <v>17.920000000000002</v>
      </c>
      <c r="D2" s="4">
        <f>C2/B2</f>
        <v>0.89600000000000013</v>
      </c>
    </row>
    <row r="3" spans="1:4" x14ac:dyDescent="0.15">
      <c r="A3" t="s">
        <v>173</v>
      </c>
      <c r="B3" s="8">
        <v>60</v>
      </c>
      <c r="C3">
        <f>SUM('2022年部门整体绩效评价指标体系评分表'!G11:G24)</f>
        <v>57</v>
      </c>
      <c r="D3" s="4">
        <f>C3/B3</f>
        <v>0.95</v>
      </c>
    </row>
    <row r="4" spans="1:4" x14ac:dyDescent="0.15">
      <c r="A4" t="s">
        <v>174</v>
      </c>
      <c r="B4" s="8">
        <v>20</v>
      </c>
      <c r="C4">
        <f>SUM('2022年部门整体绩效评价指标体系评分表'!G27:G32,'2022年部门整体绩效评价指标体系评分表'!G34:G35)</f>
        <v>19.100000000000001</v>
      </c>
      <c r="D4" s="4">
        <f>C4/B4</f>
        <v>0.95500000000000007</v>
      </c>
    </row>
    <row r="5" spans="1:4" x14ac:dyDescent="0.15">
      <c r="A5" t="s">
        <v>75</v>
      </c>
      <c r="B5" s="9">
        <v>100</v>
      </c>
      <c r="C5">
        <f>SUM(C2:C4)</f>
        <v>94.02000000000001</v>
      </c>
      <c r="D5" s="4">
        <f>C5/B5</f>
        <v>0.94020000000000015</v>
      </c>
    </row>
  </sheetData>
  <phoneticPr fontId="24" type="noConversion"/>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opLeftCell="A4" zoomScale="85" zoomScaleNormal="85" workbookViewId="0">
      <selection activeCell="B14" sqref="B14"/>
    </sheetView>
  </sheetViews>
  <sheetFormatPr defaultColWidth="8.875" defaultRowHeight="13.5" x14ac:dyDescent="0.15"/>
  <cols>
    <col min="2" max="2" width="17.5" customWidth="1"/>
    <col min="3" max="3" width="42.375" customWidth="1"/>
    <col min="4" max="4" width="17.5"/>
    <col min="5" max="6" width="12.875"/>
    <col min="7" max="8" width="12.875" customWidth="1"/>
    <col min="9" max="10" width="13"/>
    <col min="12" max="12" width="35.5" customWidth="1"/>
    <col min="13" max="13" width="40.25" customWidth="1"/>
  </cols>
  <sheetData>
    <row r="1" spans="1:13" ht="60" x14ac:dyDescent="0.15">
      <c r="C1" s="1" t="s">
        <v>175</v>
      </c>
      <c r="D1" s="2" t="s">
        <v>176</v>
      </c>
    </row>
    <row r="4" spans="1:13" x14ac:dyDescent="0.15">
      <c r="A4" t="s">
        <v>177</v>
      </c>
      <c r="B4" t="s">
        <v>178</v>
      </c>
      <c r="C4" t="s">
        <v>179</v>
      </c>
      <c r="D4" t="s">
        <v>180</v>
      </c>
      <c r="E4" t="s">
        <v>181</v>
      </c>
    </row>
    <row r="5" spans="1:13" x14ac:dyDescent="0.15">
      <c r="A5" t="s">
        <v>75</v>
      </c>
      <c r="C5">
        <v>17659.62</v>
      </c>
      <c r="D5">
        <v>18228.150000000001</v>
      </c>
      <c r="E5">
        <f>D5/C5</f>
        <v>1.0321937844642186</v>
      </c>
    </row>
    <row r="6" spans="1:13" x14ac:dyDescent="0.15">
      <c r="A6" t="s">
        <v>182</v>
      </c>
      <c r="C6">
        <v>1804.28</v>
      </c>
      <c r="D6">
        <v>1609.44</v>
      </c>
      <c r="E6">
        <f>D6/C6</f>
        <v>0.89201232624648064</v>
      </c>
    </row>
    <row r="7" spans="1:13" x14ac:dyDescent="0.15">
      <c r="A7" t="s">
        <v>183</v>
      </c>
      <c r="C7">
        <v>15855.34</v>
      </c>
      <c r="D7">
        <v>16618.71</v>
      </c>
      <c r="E7">
        <f>D7/C7</f>
        <v>1.0481459243384248</v>
      </c>
    </row>
    <row r="9" spans="1:13" x14ac:dyDescent="0.15">
      <c r="A9" t="s">
        <v>184</v>
      </c>
      <c r="D9">
        <v>2116.35</v>
      </c>
      <c r="E9">
        <v>17659.62</v>
      </c>
      <c r="F9">
        <f>D9/E9</f>
        <v>0.11984119703594981</v>
      </c>
    </row>
    <row r="11" spans="1:13" x14ac:dyDescent="0.15">
      <c r="A11" t="s">
        <v>185</v>
      </c>
    </row>
    <row r="12" spans="1:13" ht="96" x14ac:dyDescent="0.15">
      <c r="A12" t="s">
        <v>182</v>
      </c>
      <c r="C12" s="3">
        <v>18042831.32</v>
      </c>
      <c r="D12" s="3">
        <v>16066604.01</v>
      </c>
      <c r="E12" s="4">
        <f t="shared" ref="E12:E14" si="0">D12/C12</f>
        <v>0.89047022194297165</v>
      </c>
      <c r="G12">
        <v>18042831.32</v>
      </c>
      <c r="H12">
        <v>16066604.01</v>
      </c>
      <c r="I12" s="6">
        <v>1804.283132</v>
      </c>
      <c r="J12" s="6">
        <v>1606.6604010000001</v>
      </c>
      <c r="L12" s="1" t="str">
        <f>"2022年全年预算数"&amp;I14&amp;"万元，其中，基本支出预算数"&amp;I12&amp;"万元，项目支出预算数"&amp;I13&amp;"万元。资金总体支出"&amp;J14&amp;"万元，预算执行率为"&amp;E14&amp;"，其中，基本支出"&amp;J12&amp;"万元，预算执行率为"&amp;E12&amp;"；项目支出"&amp;J13&amp;"万元，预算执行率为"&amp;E13</f>
        <v>2022年全年预算数1891.951763万元，其中，基本支出预算数1804.283132万元，项目支出预算数1711.52345171152万元。资金总体支出1787.576463万元，预算执行率为0.944831944487072，其中，基本支出1606.660401万元，预算执行率为0.890470221942972；项目支出1626.910423万元，预算执行率为0.950562741749171</v>
      </c>
      <c r="M12" s="1"/>
    </row>
    <row r="13" spans="1:13" x14ac:dyDescent="0.15">
      <c r="A13" t="s">
        <v>183</v>
      </c>
      <c r="C13" s="3">
        <v>171152345</v>
      </c>
      <c r="D13" s="3">
        <v>162691042.31999999</v>
      </c>
      <c r="E13" s="4">
        <f t="shared" si="0"/>
        <v>0.95056274174917088</v>
      </c>
      <c r="G13">
        <v>171152345</v>
      </c>
      <c r="H13">
        <v>162691042.31999999</v>
      </c>
      <c r="I13" s="6">
        <v>1711.52345171152</v>
      </c>
      <c r="J13" s="6">
        <v>1626.910423</v>
      </c>
    </row>
    <row r="14" spans="1:13" x14ac:dyDescent="0.15">
      <c r="A14" t="s">
        <v>75</v>
      </c>
      <c r="B14" s="5">
        <v>141143645.81999999</v>
      </c>
      <c r="C14" s="3">
        <v>189195176.31999999</v>
      </c>
      <c r="D14" s="3">
        <v>178757646.33000001</v>
      </c>
      <c r="E14" s="4">
        <f t="shared" si="0"/>
        <v>0.94483194448707186</v>
      </c>
      <c r="F14">
        <f>(D14-B14)/B14</f>
        <v>0.26649446591431419</v>
      </c>
      <c r="G14">
        <v>189195176.31999999</v>
      </c>
      <c r="H14">
        <v>178757646.33000001</v>
      </c>
      <c r="I14" s="6">
        <v>1891.951763</v>
      </c>
      <c r="J14" s="6">
        <v>1787.5764630000001</v>
      </c>
    </row>
    <row r="15" spans="1:13" x14ac:dyDescent="0.15">
      <c r="A15" t="s">
        <v>186</v>
      </c>
      <c r="C15">
        <v>0</v>
      </c>
      <c r="D15" s="5">
        <v>10437529.99</v>
      </c>
      <c r="E15" s="4">
        <f>D15/C14</f>
        <v>5.5168055512928207E-2</v>
      </c>
    </row>
    <row r="17" spans="1:5" x14ac:dyDescent="0.15">
      <c r="A17" t="s">
        <v>187</v>
      </c>
      <c r="B17" s="5">
        <v>1344060</v>
      </c>
      <c r="C17" s="5">
        <v>1323310</v>
      </c>
      <c r="D17" s="5">
        <v>1263792.3600000001</v>
      </c>
      <c r="E17" s="4">
        <f>D17/C17</f>
        <v>0.95502366036680753</v>
      </c>
    </row>
  </sheetData>
  <phoneticPr fontId="24" type="noConversion"/>
  <pageMargins left="0.75" right="0.75" top="1" bottom="1" header="0.5" footer="0.5"/>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部门整体绩效评价评分表（旧）</vt:lpstr>
      <vt:lpstr>2022年部门整体绩效评价指标体系评分表</vt:lpstr>
      <vt:lpstr>底稿（最后删</vt:lpstr>
      <vt:lpstr>预决算</vt:lpstr>
      <vt:lpstr>'部门整体绩效评价评分表（旧）'!Print_Area</vt:lpstr>
      <vt:lpstr>'部门整体绩效评价评分表（旧）'!Print_Titles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崔振东</cp:lastModifiedBy>
  <dcterms:created xsi:type="dcterms:W3CDTF">2022-04-12T07:18:00Z</dcterms:created>
  <dcterms:modified xsi:type="dcterms:W3CDTF">2023-08-24T07:06:01Z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A6C0215304BB4BBB998C9090CE951BD3</vt:lpwstr>
  </property>
</Properties>
</file>