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2022年部门整体绩效评价指标体系评分表 (2)" sheetId="2" r:id="rId1"/>
    <sheet name="Sheet1" sheetId="1" state="hidden" r:id="rId2"/>
  </sheets>
  <calcPr calcId="144525"/>
</workbook>
</file>

<file path=xl/sharedStrings.xml><?xml version="1.0" encoding="utf-8"?>
<sst xmlns="http://schemas.openxmlformats.org/spreadsheetml/2006/main" count="157" uniqueCount="128">
  <si>
    <t>2022年部门整体绩效评价指标体系评分表</t>
  </si>
  <si>
    <r>
      <rPr>
        <sz val="9"/>
        <color rgb="FF000000"/>
        <rFont val="宋体"/>
        <charset val="0"/>
      </rPr>
      <t>一、</t>
    </r>
    <r>
      <rPr>
        <sz val="10"/>
        <color rgb="FF000000"/>
        <rFont val="宋体"/>
        <charset val="134"/>
      </rPr>
      <t>当年预算执行情况（20分）</t>
    </r>
  </si>
  <si>
    <r>
      <rPr>
        <sz val="10"/>
        <color rgb="FF000000"/>
        <rFont val="宋体"/>
        <charset val="0"/>
      </rPr>
      <t>一</t>
    </r>
    <r>
      <rPr>
        <sz val="10"/>
        <color rgb="FF000000"/>
        <rFont val="宋体"/>
        <charset val="134"/>
      </rPr>
      <t>级指标</t>
    </r>
    <r>
      <rPr>
        <sz val="10"/>
        <color rgb="FF000000"/>
        <rFont val="宋体"/>
        <charset val="134"/>
      </rPr>
      <t>　</t>
    </r>
  </si>
  <si>
    <r>
      <rPr>
        <sz val="10"/>
        <color rgb="FF000000"/>
        <rFont val="宋体"/>
        <charset val="0"/>
      </rPr>
      <t>二</t>
    </r>
    <r>
      <rPr>
        <sz val="10"/>
        <color rgb="FF000000"/>
        <rFont val="宋体"/>
        <charset val="134"/>
      </rPr>
      <t>级指标</t>
    </r>
    <r>
      <rPr>
        <sz val="10"/>
        <color rgb="FF000000"/>
        <rFont val="宋体"/>
        <charset val="134"/>
      </rPr>
      <t>　</t>
    </r>
  </si>
  <si>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</si>
  <si>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</si>
  <si>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</si>
  <si>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</si>
  <si>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</si>
  <si>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</si>
  <si>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</si>
  <si>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</si>
  <si>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</si>
  <si>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</si>
  <si>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</si>
  <si>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</si>
  <si>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</si>
  <si>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</si>
  <si>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预算执行差异率</t>
  </si>
  <si>
    <t>其他</t>
  </si>
  <si>
    <r>
      <rPr>
        <sz val="9"/>
        <color rgb="FF000000"/>
        <rFont val="宋体"/>
        <charset val="0"/>
      </rPr>
      <t>二、</t>
    </r>
    <r>
      <rPr>
        <sz val="10"/>
        <color rgb="FF000000"/>
        <rFont val="宋体"/>
        <charset val="134"/>
      </rPr>
      <t>整体绩效目标实现情况（60分）</t>
    </r>
  </si>
  <si>
    <r>
      <rPr>
        <sz val="10"/>
        <color rgb="FF000000"/>
        <rFont val="宋体"/>
        <charset val="0"/>
      </rPr>
      <t>一</t>
    </r>
    <r>
      <rPr>
        <sz val="10"/>
        <color rgb="FF000000"/>
        <rFont val="宋体"/>
        <charset val="134"/>
      </rPr>
      <t>级指标</t>
    </r>
  </si>
  <si>
    <t>责任处室</t>
  </si>
  <si>
    <r>
      <rPr>
        <sz val="10"/>
        <color rgb="FF000000"/>
        <rFont val="宋体"/>
        <charset val="0"/>
      </rPr>
      <t>三</t>
    </r>
    <r>
      <rPr>
        <sz val="10"/>
        <color rgb="FF000000"/>
        <rFont val="宋体"/>
        <charset val="134"/>
      </rPr>
      <t>级指标</t>
    </r>
    <r>
      <rPr>
        <sz val="10"/>
        <color rgb="FF000000"/>
        <rFont val="宋体"/>
        <charset val="134"/>
      </rPr>
      <t>　</t>
    </r>
  </si>
  <si>
    <t>指标值</t>
  </si>
  <si>
    <t>完成值</t>
  </si>
  <si>
    <t>合计分值</t>
  </si>
  <si>
    <t>明细分值</t>
  </si>
  <si>
    <r>
      <rPr>
        <sz val="9"/>
        <color rgb="FF000000"/>
        <rFont val="宋体"/>
        <charset val="0"/>
      </rPr>
      <t>评</t>
    </r>
    <r>
      <rPr>
        <sz val="9"/>
        <color rgb="FF000000"/>
        <rFont val="宋体"/>
        <charset val="134"/>
      </rPr>
      <t>分标准</t>
    </r>
  </si>
  <si>
    <t>整体绩效目标实现情况（60）</t>
  </si>
  <si>
    <t>产出（30）</t>
  </si>
  <si>
    <t>规划建设处</t>
  </si>
  <si>
    <t>指标1 产出指标-数量指标-开发建设管理:积极推进“十四五”重大项目落地布局</t>
  </si>
  <si>
    <t>≥4项</t>
  </si>
  <si>
    <t>“十四五”科学设施项目加快落地，人类器官生理病理模拟装置可研报告上报国家发改委；太赫兹科学技术中心平台、创新细胞技术研发平台、传染病疫苗抗体智能分析测试平台选址方案和建筑设计方案基本稳定，年底前可研报告上报国家发改委；分子影像与医学诊疗探针创新平台探索市场化投资建设运行的新范式，推进项目立项申报。共5项。</t>
  </si>
  <si>
    <r>
      <rPr>
        <b/>
        <sz val="9"/>
        <color rgb="FF000000"/>
        <rFont val="宋体"/>
        <charset val="0"/>
      </rPr>
      <t>产出数量</t>
    </r>
    <r>
      <rPr>
        <sz val="9"/>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rPr>
      <t>产出质量</t>
    </r>
    <r>
      <rPr>
        <sz val="9"/>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rPr>
      <t>产出进度：</t>
    </r>
    <r>
      <rPr>
        <sz val="9"/>
        <color rgb="FF000000"/>
        <rFont val="宋体"/>
        <charset val="134"/>
      </rPr>
      <t>按时完成率=（按时完成工作数/实际完成工作数）×100%。按时完成工作数：部门（单位）按照整体绩效目标确定的时限实际完成的工作任务数量。</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</si>
  <si>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r>
      <rPr>
        <sz val="9"/>
        <color rgb="FF000000"/>
        <rFont val="宋体"/>
        <charset val="134"/>
      </rPr>
      <t>部门根据本单位情况自行确定并选择产出指标，合理确定各项指标权重。可量化的指标按照比率*单项指标分值即为该指标得分。</t>
    </r>
    <r>
      <rPr>
        <b/>
        <sz val="9"/>
        <color rgb="FF000000"/>
        <rFont val="宋体"/>
        <charset val="134"/>
      </rPr>
      <t>如果不能定量评价，则以定性的方式进行自评。</t>
    </r>
  </si>
  <si>
    <t>指标2 产出指标-数量指标-开发建设管理:推进一批平台项目试运行、科学设施项目工程竣工及设备安装</t>
  </si>
  <si>
    <t>≥20项</t>
  </si>
  <si>
    <t>科学设施平台集群基本形成，扎实推进29项“十三五”科学设施年底前土建工程全部完工，全面进入科研设备安装、调试阶段，已有9项科学设施进入科研状态，其中，地球系统数值模拟装置于10月通过国家验收，成为第一个进入正式运行的大装置；完成第一批交叉研究平台运行评审，平台运行成效明显，累计对外开放机时约43万小时，服务150余家科研单位，为180余项重大任务提供科研支撑，有效实现了平台开放共享。</t>
  </si>
  <si>
    <t>指标3 产出指标-质量指标-开发建设管理:“二装置五平台”正式运行</t>
  </si>
  <si>
    <t>=7项</t>
  </si>
  <si>
    <t>地球系统数值模拟装置通过国家验收，2022年6月15日启动首轮普通课题征集，50余个课题预约机时1.2亿核*小时。综合极端条件实验装置北京部分达到国家验收指标要求，2022年1月20日正式对外开放预约，33个国内外用户围绕48个课题共享机时1.2万小时，2022年12月20日装置实验站全部对外开放，已收到约500个课题申请。5个第一批交叉研究平台完成2022年度运行评审，具备正式运行条件，运行成效明显，累计对外开放机时约43万小时，服务150余家科研单位，为180余项重大任务提供科研支撑，有效实现了平台开放共享。</t>
  </si>
  <si>
    <t>指标4 产出指标-质量指标-开发建设管理:推进起步区城市建设，确保城市环境提升和服务功能保障。加快重点项目建设、电力道路等基础设施建设推进、教育医疗住房等公共服务配套建设推进</t>
  </si>
  <si>
    <t>科学城城市功能逐步完善。市郊铁路怀密线完成加密提速，轨道交通通勤作用显现。起步区永乐北三街等主次干道全部通车，骨干路网基本成型。综合管廊完工投用，全面提升城市综合承载能力。科学城东110千伏、中心区10千伏配网、东区10千伏配网和起步区10千伏配网一期等一批电力设施完工，高能光源、多模态等已经完工的科学设施项目全部实现供电。教育、住房等公共服务品质持续提升，凯利特、栖美园、华远达公寓运行良好，科研人员拎包入住500余人，陈各庄共有产权房、雁栖国际人才社区一期年底建成投用，为科研人员提供优质房源1560余套；一零一中学怀柔校区扩建项目9月竣工投用，学校办学规模增至72个班，新增学位1620个；国科大附属学校已取得办学资格，今年第一批一年级新生已经入学。城市客厅A、B地块年底外装正在加快推进，将提供高品质生活服务配套，起步区已落实建筑规模131万平方米，规划总建筑规模开工过半，逐步呈现生态宜居、活力开放城市风貌。重点城市配套15项目</t>
  </si>
  <si>
    <t>设置平台</t>
  </si>
  <si>
    <t>指标5 产出指标-成本指标-设施平台服务保障:发布实施《北京怀柔综合性国家科学中心交叉研究平台运行经费补助实施细则》，支持先进光源等5个首批交叉研究平台的起步运行，保障交叉研究平台围绕国家目标和区域经济社会发展需求</t>
  </si>
  <si>
    <t>≤7332万元</t>
  </si>
  <si>
    <t xml:space="preserve">印发实施《北京怀柔综合性国家科学中心交叉研究平台运行经费支持实施细则（试行）》，组织开展第一批交叉研究平台运行评审工作，经过现场考察、研讨评议等严谨有序的环节，5个第一批交叉研究平台运行成效显著，全部获评优秀，支持资金总额7332万元分别拨付各平台建设运行主体。5个平台运行成效明显：材料基因组研究平台承接国家纵向项目34项，发表180余篇科研论文，依托平台成立的凝聚态物质科学数据中心对该领域科学研究和创新将起到关键的推动作用，建立了国际上首台高通量、具备薄膜生长和表征的尖端仪器。清洁能源材料测试诊断与研发平台承接国家纵向项目46项，发表201篇科研论文，申请发明专利143项，提出“固态电解质正极补锂”电池本质安全设计策略，CO2诱导形成界面SEI膜助力宽电位水系电解液的研究成果在《Nature Chemistry》上发表。先进光源技术研发与测试平台实现超导腔的产业化生产，能够满足环型正负电子对撞机及自由电子激光装置对1.3GHz的需求，研制的国际上首套4米真空内波荡器原位测量系统可实现真空环境下波荡器磁场性能在线测量。空间科学卫星系列及有效载荷研制测试保障平台与中国计量科学研究院电离辐射研究所共建了中低能离子辐射测试与标定联合实验室，依托交叉平台申报的“国家卫星有效载荷产品质量检验检测中心”已获得国家市场监管总局筹建批复。先进载运和测量技术综合实验平台支撑了某飞行理论的创新和验证，开辟了新的飞行走廊，获2021年度中国科学院杰出科技成就奖。
</t>
  </si>
  <si>
    <t>创新发展</t>
  </si>
  <si>
    <t>指标6 产出指标-成本指标-科技成果转化:组织实施好《关于精准支持怀柔科学城科学仪器和传感器产业创新发展的若干措施》</t>
  </si>
  <si>
    <t>≤16300万元</t>
  </si>
  <si>
    <t>2022年，经全面征集、初筛和专家评审，共支持项目21项，支持金额16300万元，涉及产业研究院项目4个，创业团队、企业发展类项目16个，产业基金类项目1个，吸引了北京纳能等一批高成长潜力的高端仪器和传感器企业落地，助力了一批关键技术研发，推动高端仪器装备和传感器产业研究院等一批孵化平台发展，进一步完善了产业生态。</t>
  </si>
  <si>
    <t>党群、交流</t>
  </si>
  <si>
    <t>指标7 产出指标-数量指标-人才服务：研究科学城人才政策</t>
  </si>
  <si>
    <t>≥1篇（部）</t>
  </si>
  <si>
    <t>开展科学城人才政策的专项调研，开展座谈会探讨怀柔区高水平人才高地建设的具体要求，着手起拟《怀柔区高水平人才高地建设方案（草案）》。</t>
  </si>
  <si>
    <t>指标8 产出指标-数量指标-对外推广宣传：国际科技合作交流活动在怀柔科学城举办</t>
  </si>
  <si>
    <t>≥3场</t>
  </si>
  <si>
    <t>国际影响力竞争力逐步增强。推动举办高水平科技交流活动，各科研院所、高校在怀举办交流活动40余场，聚焦生命科学、物质科学等领域，法国科学院雅克·苏奎特院士，中科院王志珍院士、卞修武院士等百余位知名科学家做了学术报告，来自德国、英国、瑞士等国的200余位科学家进行了深入探讨交流。深化“一所一品牌”，北京大学“怀柔论坛”永久落户，倡议发起全国生物医学成像科技创新联盟，提升生物医学成像领域的科技创新水平；中国干细胞与再生医学协同创新平台大会永久入驻，以此为契机和纽带，发布由我国牵头制定的首个干细胞国际标准，为全世界干细胞领域贡献了中国智慧和中国方案。</t>
  </si>
  <si>
    <t>指标9 产出指标-数量指标-对外推广宣传：标积极开展《“十四五”时期北京怀柔综合性国家科学中心发展规划》宣贯工作，进行主要媒体报道等工作</t>
  </si>
  <si>
    <t>≥2篇</t>
  </si>
  <si>
    <t>围绕科学城统领“1+3”融合发展等重点工作，组织开展“奋进新征程 建功新时代——展翅腾飞看怀柔”主题采访23场，中央、市属40余家媒体参与宣传报道，累计刊播各类稿件3200余篇次，怀柔科学城对外宣传持续掀起热潮。</t>
  </si>
  <si>
    <t>效果（30）</t>
  </si>
  <si>
    <t>指标1 效益指标-可持续影响指标-设施平台运营管理：将科学设施平台转化为赋能产业链、创新链升级的关键环节，实现赋能科学设施平台为硬科技孵化器。加快物理所固芯能源、天目先导等项目落地，服务北大发起“全国生物医学成像科技创新联盟”</t>
  </si>
  <si>
    <t>≥2项</t>
  </si>
  <si>
    <t>北大医学成像中心首批30余名师生入驻长城海纳，提前开展设备研制、进场安装调试以及多模态相关理论研究和软件设计等工作。化学所唯一成果转化平台新化正隆科技有限公司拟迁址怀柔。物理所固芯能源公司注册成立并签订入驻城市客厅意向协议，稀释制冷机研发团队启动公司注册程序。</t>
  </si>
  <si>
    <r>
      <rPr>
        <b/>
        <sz val="9"/>
        <color rgb="FF000000"/>
        <rFont val="宋体"/>
        <charset val="134"/>
      </rPr>
      <t>经济效益</t>
    </r>
    <r>
      <rPr>
        <sz val="9"/>
        <color rgb="FF000000"/>
        <rFont val="宋体"/>
        <charset val="134"/>
      </rPr>
      <t>：部门（单位）履行职责对经济发展所带来的直接或间接影响。</t>
    </r>
    <r>
      <rPr>
        <b/>
        <sz val="9"/>
        <color rgb="FF000000"/>
        <rFont val="宋体"/>
        <charset val="134"/>
      </rPr>
      <t>社会效益</t>
    </r>
    <r>
      <rPr>
        <sz val="9"/>
        <color rgb="FF000000"/>
        <rFont val="宋体"/>
        <charset val="134"/>
      </rPr>
      <t>：部门（单位）履行职责对社会发展所带来的直接或间接影响。</t>
    </r>
    <r>
      <rPr>
        <b/>
        <sz val="9"/>
        <color rgb="FF000000"/>
        <rFont val="宋体"/>
        <charset val="134"/>
      </rPr>
      <t>环境效益</t>
    </r>
    <r>
      <rPr>
        <sz val="9"/>
        <color rgb="FF000000"/>
        <rFont val="宋体"/>
        <charset val="134"/>
      </rPr>
      <t>：部门（单位）履行职责对环境所带来的直接或间接影响。</t>
    </r>
    <r>
      <rPr>
        <b/>
        <sz val="9"/>
        <color rgb="FF000000"/>
        <rFont val="宋体"/>
        <charset val="134"/>
      </rPr>
      <t>可持续性影响：</t>
    </r>
    <r>
      <rPr>
        <sz val="9"/>
        <color rgb="FF000000"/>
        <rFont val="宋体"/>
        <charset val="134"/>
      </rPr>
      <t>部门绩效目标实现的长效机制建设情况，部门工作效率提升措施的创新。</t>
    </r>
    <r>
      <rPr>
        <b/>
        <sz val="9"/>
        <color rgb="FF000000"/>
        <rFont val="宋体"/>
        <charset val="134"/>
      </rPr>
      <t>服务对象满意度</t>
    </r>
    <r>
      <rPr>
        <sz val="9"/>
        <color rgb="FF000000"/>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</si>
  <si>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</si>
  <si>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指标2 效益指标-可持续影响指标-产业发展服务：参与应用场景顶层设计，形成系统解决方案，打造可复制推广的全域韧性城市应用场景样板</t>
  </si>
  <si>
    <t>定性指标：优良中低差</t>
  </si>
  <si>
    <t>该项目已完成项目结题，形成了《数字科学城建设方案》，以打造新型“科学+城”城市形态应用场景为牵引，探索原始创新成果转化路径；形成了《怀柔科学城设施平台安全研究报告》，为设施平台安全运行提供了优质建议。</t>
  </si>
  <si>
    <t>财经管理</t>
  </si>
  <si>
    <t>指标3 效益指标-可持续影响指标-计划编制与实施：探索建立符合科学城的建设投资模式，研究科学城公司注册资本金融资使用方案</t>
  </si>
  <si>
    <t>委托专业机构对科学城的建设投资进行了测算，切实发挥科学城公司注册资本金放大使用效果，形成了初步研究方案。为科学城公司争取注册资本金注入9亿元，保障科学设施供地需求。支持科学城公司完成发行再融资债券30.88亿元和专项债资金4.25亿元，强化专项债全生命周期监管，防范政府债务风险。积极与政策性银行、国有银行和券商等金融机构对接，探索科学城建设融资新模式，在发行企业债券、银团贷款等方面进行探索，进一步降低融资成本</t>
  </si>
  <si>
    <t>指标4 效益指标-可持续影响指标-政策研究：建立跨部门的政策研究机制，充分调动力量，开展科学、科学家、科学城的关系及内在规律探索，研究吸引创新主体、聚集创新要素的政策措施，并及时研判研究成果，提出政策举措建议</t>
  </si>
  <si>
    <t>4月份，已成立创新政策研究工作专班，建立跨部门的政策研究机制，推进围绕国家实验室、综合性国家科学中心建设开展科学、科学家、科学城的内在规律探索，研究提出政策并加快落实。《“十四五”时期北京怀柔综合性国家科学中心发展规划》已完成编制三张清单，按照清单正积极落实各项任务、项目，同步启动开展规划中期评估工作。《北京怀柔综合性国家科学中心院市交叉研究平台运行经费支持实施细则（试行）》已正式印发试行，并已完成第一批交叉研究平台评审。《关于支持发展高端仪器装备和传感器产业的若干政策措施实施细则》已出台并依托政策开始组织招商引资等工作，支持相关产业发展和创新主体聚集。已形成《怀柔支撑北京市高水平人才高地建设调研报告》，提出吸引人才入驻政策建议。已向市发改委上报参加新一轮全面创新改革的措施和实施单位的建议，正按照市发改委统一部署，推进后续工作开展。</t>
  </si>
  <si>
    <t>指标5 满意度指标-服务对象满意度指标-项目设计与管理：怀柔实验室团队对于核心区空间建设保障满意度</t>
  </si>
  <si>
    <t>≥90%</t>
  </si>
  <si>
    <t>怀柔实验室，6月份正式入轨运行，核心区土护降完工，起步区科研工作高效运行，着力打造能源领域核心战略科技力量。</t>
  </si>
  <si>
    <t>指标6 满意度指标-服务对象满意度指标-人才服务：怀柔实验室团队需求满意度</t>
  </si>
  <si>
    <t>依托怀柔实验室、中科院相关院所、高校、新型研发机构等创新主体，怀柔科学城已集聚两院院士71人、国家人才计划杰出人才94人、国务院政府特殊津贴专家177人、国家杰青和优青268人。怀柔实验室、雁栖湖应用数学研究院等科研团队入住雁栖国际人才社区，让科学家在怀柔家中过好年。</t>
  </si>
  <si>
    <r>
      <rPr>
        <sz val="9"/>
        <color rgb="FF000000"/>
        <rFont val="宋体"/>
        <charset val="0"/>
      </rPr>
      <t>三、</t>
    </r>
    <r>
      <rPr>
        <sz val="10"/>
        <color rgb="FF000000"/>
        <rFont val="宋体"/>
        <charset val="134"/>
      </rPr>
      <t>预算管理情况（20分）</t>
    </r>
  </si>
  <si>
    <r>
      <rPr>
        <sz val="10"/>
        <color rgb="FF000000"/>
        <rFont val="宋体"/>
        <charset val="0"/>
      </rPr>
      <t>二</t>
    </r>
    <r>
      <rPr>
        <sz val="10"/>
        <color rgb="FF000000"/>
        <rFont val="宋体"/>
        <charset val="134"/>
      </rPr>
      <t>级指标</t>
    </r>
  </si>
  <si>
    <r>
      <rPr>
        <sz val="10"/>
        <color rgb="FF000000"/>
        <rFont val="宋体"/>
        <charset val="0"/>
      </rPr>
      <t>三</t>
    </r>
    <r>
      <rPr>
        <sz val="10"/>
        <color rgb="FF000000"/>
        <rFont val="宋体"/>
        <charset val="134"/>
      </rPr>
      <t>级指标</t>
    </r>
  </si>
  <si>
    <r>
      <rPr>
        <sz val="10"/>
        <color rgb="FF000000"/>
        <rFont val="宋体"/>
        <charset val="0"/>
      </rPr>
      <t>完成</t>
    </r>
    <r>
      <rPr>
        <sz val="10"/>
        <color rgb="FF000000"/>
        <rFont val="宋体"/>
        <charset val="134"/>
      </rPr>
      <t>值</t>
    </r>
  </si>
  <si>
    <t>预算管理情况（20）</t>
  </si>
  <si>
    <t>财务管理（4）</t>
  </si>
  <si>
    <t>财务管理制度健全性</t>
  </si>
  <si>
    <t>制定了相应的预算资金、财务管理和预算绩效管理等制度并严格执行，用以反映部门（单位）的管理制度对其完成主要职责和促进事业发展的保障情况。</t>
  </si>
  <si>
    <t>为加强财务管理，进一步完善了我部门的财务管理和业务管理制度，2022年我部门紧扣市财政局部门预、决算相关规定开展工作，以财政部门要求为底线，结合部门职责、重点事项等要素，修订完善《中共北京市委怀柔科学城工作委员会工作规则》《中共北京市委怀柔科学城工作委员会“三重一大”决策实施办法》，制定《北京怀柔科学城管委会工作规则》《北京怀柔科学城管委会“三重一大”决策实施办法》；制定《北京怀柔科学城管理委员会内部审计工作规定》《北京怀柔科学城管理委员会内部控制工作规定》等部门内部制度规范，进一步明确了财务管理的基本要求，增加预算编制和预算决策的科学性、规范性和准确性的管理要求。</t>
  </si>
  <si>
    <r>
      <rPr>
        <b/>
        <sz val="9"/>
        <color rgb="FF000000"/>
        <rFont val="宋体"/>
        <charset val="0"/>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</si>
  <si>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</si>
  <si>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</si>
  <si>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资金支出规范性，包括资金管理、费用支出等制度是否严格执行；资金调整、调剂是否规范；会计核算是否规范、是否存在支出依据不合规、虚列项目支出的情况；是否存在截留、挤占、挪用
项目资金情况。</t>
  </si>
  <si>
    <t>预算资金使用以合规、安全、高效为原则，根据市财政局预算批复，及时做好用款计划，狠抓执行进度。同时，修订了《北京怀柔科学城管理委员会内部控制工作手册》，部门资金拨付均符合市财政局相关经费支出要求，具有完整的审批程序和相关手续文件。资金调整、调剂规范，严格实行预算调整调剂审批制度；会计核算规范，支出凭证及其他核算均符合规定，按标准支出，无虚列支出、无截留、挤占、挪用资金情况。</t>
  </si>
  <si>
    <r>
      <rPr>
        <b/>
        <sz val="9"/>
        <color rgb="FF000000"/>
        <rFont val="宋体"/>
        <charset val="134"/>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</si>
  <si>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</si>
  <si>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</si>
  <si>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础数据信息和会计信息资料真实、完整、准确。</t>
  </si>
  <si>
    <t>按照《北京市市级项目支出预算管理办法》的相关要求，项目在立项时都须填报《部门预算项目申报文本》，同时附详细的法规政策规定、政府批准文件、项目绩效目标和可行性报告等材料，作为审核项目预算的依据。预算执行中涉及调整的资金款项均严格执行市财政相关规定。财务核算规范严谨、会计报表真实准确。并按照政务公开要求和时限主动公开。</t>
  </si>
  <si>
    <r>
      <rPr>
        <b/>
        <sz val="9"/>
        <color rgb="FF000000"/>
        <rFont val="宋体"/>
        <charset val="0"/>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</si>
  <si>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</si>
  <si>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</si>
  <si>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</si>
  <si>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资产保存完整、使用合规、配置合理、处置规范、收入及时足额上缴等事项。</t>
  </si>
  <si>
    <t>按照《北京怀柔科学城管理委员会资产管理制度（试行）》制度对部门资产进行管理，严格执行使用怀柔科学城固定资产、办公用品领用申请单、资产报废审批单等内部审核单据。各处室设立专门的资产管理员，所有固定资产登记、物品领用由资产管理员统一负责。本年度办公室、财经处牵头对现有资产进行全面盘点分类，登记造册；并按市级要求完成2021年行政事业单位国有资产年报上报。后续我部门将加大资产管理力度，结合内部控制制度、手册，规范资产预算申报-资产采购-资产管理-资产处置等一系列流程，做到合理购置，有效分配，合理使用的资产管理目标。</t>
  </si>
  <si>
    <r>
      <rPr>
        <b/>
        <sz val="9"/>
        <color rgb="FF000000"/>
        <rFont val="宋体"/>
        <charset val="0"/>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</si>
  <si>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</si>
  <si>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</si>
  <si>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</si>
  <si>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完成市级要求的全年绩效监控、管理、评价事项。</t>
  </si>
  <si>
    <t>深入贯彻市委、市政府《关于全面实施预算绩效管理的实施意见》、《北京市预算绩效管理办法》等文件要求，围绕部门职责，以预算资金管理为主线，统筹考虑资金和业务活动，从运行成本、管理效率、履职效能、社会效益、可持续发展能力和服务对象满意度等方面，衡量业务实施效果。</t>
  </si>
  <si>
    <r>
      <rPr>
        <b/>
        <sz val="9"/>
        <color rgb="FF000000"/>
        <rFont val="宋体"/>
        <charset val="0"/>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</si>
  <si>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</si>
  <si>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</si>
  <si>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2021年</t>
  </si>
  <si>
    <t>2022年</t>
  </si>
  <si>
    <t>结转结余率（4）</t>
  </si>
  <si>
    <t>结转结余率=结转结余总额/支出预算数×100%。结转结余总额：部门（单位）本年度的结转资金与结余资金之和。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</si>
  <si>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</si>
  <si>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</si>
  <si>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</si>
  <si>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</si>
  <si>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</si>
  <si>
    <t>基本</t>
  </si>
  <si>
    <t>国家</t>
  </si>
  <si>
    <t>地方</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</si>
</sst>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0_ "/>
    <numFmt numFmtId="178" formatCode="0.0_ "/>
  </numFmts>
  <fonts count="28">
    <font>
      <sz val="11"/>
      <color theme="1"/>
      <name val="宋体"/>
      <charset val="134"/>
      <scheme val="minor"/>
    </font>
    <font>
      <sz val="10"/>
      <name val="Arial"/>
      <charset val="0"/>
    </font>
    <font>
      <sz val="22"/>
      <color rgb="FF000000"/>
      <name val="方正小标宋简体"/>
      <charset val="0"/>
    </font>
    <font>
      <sz val="9"/>
      <color rgb="FF000000"/>
      <name val="宋体"/>
      <charset val="0"/>
    </font>
    <font>
      <sz val="10"/>
      <color rgb="FF000000"/>
      <name val="宋体"/>
      <charset val="0"/>
    </font>
    <font>
      <sz val="10"/>
      <color rgb="FF000000"/>
      <name val="宋体"/>
      <charset val="134"/>
    </font>
    <font>
      <b/>
      <sz val="9"/>
      <color rgb="FF000000"/>
      <name val="宋体"/>
      <charset val="0"/>
    </font>
    <font>
      <sz val="9"/>
      <color rgb="FF000000"/>
      <name val="宋体"/>
      <charset val="134"/>
    </font>
    <font>
      <b/>
      <sz val="9"/>
      <color rgb="FF000000"/>
      <name val="宋体"/>
      <charset val="134"/>
    </font>
    <font>
      <sz val="11"/>
      <color rgb="FFFF0000"/>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13"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 borderId="2" applyNumberFormat="0" applyFont="0" applyAlignment="0" applyProtection="0">
      <alignment vertical="center"/>
    </xf>
    <xf numFmtId="0" fontId="17" fillId="10"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3" applyNumberFormat="0" applyFill="0" applyAlignment="0" applyProtection="0">
      <alignment vertical="center"/>
    </xf>
    <xf numFmtId="0" fontId="10" fillId="0" borderId="3" applyNumberFormat="0" applyFill="0" applyAlignment="0" applyProtection="0">
      <alignment vertical="center"/>
    </xf>
    <xf numFmtId="0" fontId="17" fillId="11" borderId="0" applyNumberFormat="0" applyBorder="0" applyAlignment="0" applyProtection="0">
      <alignment vertical="center"/>
    </xf>
    <xf numFmtId="0" fontId="11" fillId="0" borderId="5" applyNumberFormat="0" applyFill="0" applyAlignment="0" applyProtection="0">
      <alignment vertical="center"/>
    </xf>
    <xf numFmtId="0" fontId="17" fillId="13" borderId="0" applyNumberFormat="0" applyBorder="0" applyAlignment="0" applyProtection="0">
      <alignment vertical="center"/>
    </xf>
    <xf numFmtId="0" fontId="21" fillId="14" borderId="6" applyNumberFormat="0" applyAlignment="0" applyProtection="0">
      <alignment vertical="center"/>
    </xf>
    <xf numFmtId="0" fontId="23" fillId="14" borderId="4" applyNumberFormat="0" applyAlignment="0" applyProtection="0">
      <alignment vertical="center"/>
    </xf>
    <xf numFmtId="0" fontId="24" fillId="16" borderId="7" applyNumberFormat="0" applyAlignment="0" applyProtection="0">
      <alignment vertical="center"/>
    </xf>
    <xf numFmtId="0" fontId="15" fillId="18" borderId="0" applyNumberFormat="0" applyBorder="0" applyAlignment="0" applyProtection="0">
      <alignment vertical="center"/>
    </xf>
    <xf numFmtId="0" fontId="17" fillId="19"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2" fillId="15" borderId="0" applyNumberFormat="0" applyBorder="0" applyAlignment="0" applyProtection="0">
      <alignment vertical="center"/>
    </xf>
    <xf numFmtId="0" fontId="27" fillId="20" borderId="0" applyNumberFormat="0" applyBorder="0" applyAlignment="0" applyProtection="0">
      <alignment vertical="center"/>
    </xf>
    <xf numFmtId="0" fontId="15" fillId="21" borderId="0" applyNumberFormat="0" applyBorder="0" applyAlignment="0" applyProtection="0">
      <alignment vertical="center"/>
    </xf>
    <xf numFmtId="0" fontId="17"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7" fillId="27" borderId="0" applyNumberFormat="0" applyBorder="0" applyAlignment="0" applyProtection="0">
      <alignment vertical="center"/>
    </xf>
    <xf numFmtId="0" fontId="17" fillId="29" borderId="0" applyNumberFormat="0" applyBorder="0" applyAlignment="0" applyProtection="0">
      <alignment vertical="center"/>
    </xf>
    <xf numFmtId="0" fontId="15" fillId="17" borderId="0" applyNumberFormat="0" applyBorder="0" applyAlignment="0" applyProtection="0">
      <alignment vertical="center"/>
    </xf>
    <xf numFmtId="0" fontId="15" fillId="31" borderId="0" applyNumberFormat="0" applyBorder="0" applyAlignment="0" applyProtection="0">
      <alignment vertical="center"/>
    </xf>
    <xf numFmtId="0" fontId="17" fillId="32" borderId="0" applyNumberFormat="0" applyBorder="0" applyAlignment="0" applyProtection="0">
      <alignment vertical="center"/>
    </xf>
    <xf numFmtId="0" fontId="15" fillId="5" borderId="0" applyNumberFormat="0" applyBorder="0" applyAlignment="0" applyProtection="0">
      <alignment vertical="center"/>
    </xf>
    <xf numFmtId="0" fontId="17" fillId="8" borderId="0" applyNumberFormat="0" applyBorder="0" applyAlignment="0" applyProtection="0">
      <alignment vertical="center"/>
    </xf>
    <xf numFmtId="0" fontId="17" fillId="28" borderId="0" applyNumberFormat="0" applyBorder="0" applyAlignment="0" applyProtection="0">
      <alignment vertical="center"/>
    </xf>
    <xf numFmtId="0" fontId="15" fillId="30" borderId="0" applyNumberFormat="0" applyBorder="0" applyAlignment="0" applyProtection="0">
      <alignment vertical="center"/>
    </xf>
    <xf numFmtId="0" fontId="17" fillId="1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177" fontId="4" fillId="0" borderId="1" xfId="0" applyNumberFormat="1" applyFont="1" applyFill="1" applyBorder="1" applyAlignment="1">
      <alignment horizontal="right" vertical="center" wrapText="1"/>
    </xf>
    <xf numFmtId="10" fontId="5" fillId="0" borderId="1" xfId="11"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left" vertical="center" wrapText="1"/>
    </xf>
    <xf numFmtId="10" fontId="5" fillId="0" borderId="1" xfId="11" applyNumberFormat="1" applyFont="1" applyFill="1" applyBorder="1" applyAlignment="1" applyProtection="1">
      <alignment horizontal="center" vertical="center" wrapText="1"/>
    </xf>
    <xf numFmtId="176" fontId="4" fillId="0" borderId="1" xfId="0" applyNumberFormat="1" applyFont="1" applyFill="1" applyBorder="1" applyAlignment="1">
      <alignment horizontal="center" vertical="center" wrapText="1"/>
    </xf>
    <xf numFmtId="177" fontId="1" fillId="0" borderId="0" xfId="0" applyNumberFormat="1" applyFont="1" applyFill="1" applyBorder="1" applyAlignment="1">
      <alignment vertical="center"/>
    </xf>
    <xf numFmtId="0" fontId="3"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178" fontId="4" fillId="0" borderId="1" xfId="0" applyNumberFormat="1" applyFont="1" applyFill="1" applyBorder="1" applyAlignment="1">
      <alignment horizontal="center" vertical="center" wrapText="1"/>
    </xf>
    <xf numFmtId="0" fontId="4"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3" workbookViewId="0">
      <selection activeCell="F20" sqref="F20"/>
    </sheetView>
  </sheetViews>
  <sheetFormatPr defaultColWidth="8" defaultRowHeight="12.75"/>
  <cols>
    <col min="1" max="1" width="8.375" style="2" customWidth="1"/>
    <col min="2" max="2" width="13.625" style="2" customWidth="1"/>
    <col min="3" max="3" width="13.625" style="1" hidden="1" customWidth="1"/>
    <col min="4" max="4" width="48" style="2" customWidth="1"/>
    <col min="5" max="5" width="20.375" style="2" customWidth="1"/>
    <col min="6" max="6" width="78.5" style="2" customWidth="1"/>
    <col min="7" max="8" width="8" style="2"/>
    <col min="9" max="9" width="15" style="2" customWidth="1"/>
    <col min="10" max="11" width="32.075" style="2" customWidth="1"/>
    <col min="12" max="12" width="8" style="2"/>
    <col min="13" max="13" width="10.25" style="2"/>
    <col min="14" max="15" width="11.25" style="2"/>
    <col min="16" max="16384" width="8" style="2"/>
  </cols>
  <sheetData>
    <row r="1" ht="75" customHeight="1" spans="1:11">
      <c r="A1" s="3" t="s">
        <v>0</v>
      </c>
      <c r="B1" s="3"/>
      <c r="C1" s="4"/>
      <c r="D1" s="3"/>
      <c r="E1" s="3"/>
      <c r="F1" s="3"/>
      <c r="G1" s="3"/>
      <c r="H1" s="3"/>
      <c r="I1" s="3"/>
      <c r="J1" s="3"/>
      <c r="K1" s="3"/>
    </row>
    <row r="2" ht="30" customHeight="1" spans="1:11">
      <c r="A2" s="5" t="s">
        <v>1</v>
      </c>
      <c r="B2" s="5"/>
      <c r="C2" s="6"/>
      <c r="D2" s="5"/>
      <c r="E2" s="5"/>
      <c r="F2" s="5"/>
      <c r="G2" s="5"/>
      <c r="H2" s="5"/>
      <c r="I2" s="5"/>
      <c r="J2" s="5"/>
      <c r="K2" s="5"/>
    </row>
    <row r="3" ht="30" customHeight="1" spans="1:11">
      <c r="A3" s="7" t="s">
        <v>2</v>
      </c>
      <c r="B3" s="7" t="s">
        <v>3</v>
      </c>
      <c r="C3" s="8"/>
      <c r="D3" s="7" t="s">
        <v>4</v>
      </c>
      <c r="E3" s="7" t="s">
        <v>5</v>
      </c>
      <c r="F3" s="7" t="s">
        <v>6</v>
      </c>
      <c r="G3" s="7" t="s">
        <v>7</v>
      </c>
      <c r="H3" s="7"/>
      <c r="I3" s="7" t="s">
        <v>8</v>
      </c>
      <c r="J3" s="7" t="s">
        <v>9</v>
      </c>
      <c r="K3" s="7" t="s">
        <v>10</v>
      </c>
    </row>
    <row r="4" ht="42" customHeight="1" spans="1:11">
      <c r="A4" s="9" t="s">
        <v>11</v>
      </c>
      <c r="B4" s="7" t="s">
        <v>12</v>
      </c>
      <c r="C4" s="8"/>
      <c r="D4" s="10">
        <f>SUM(D5:D7)</f>
        <v>132691.832388</v>
      </c>
      <c r="E4" s="10">
        <f>SUM(E5:E7)</f>
        <v>221604.418729</v>
      </c>
      <c r="F4" s="11">
        <f>E4/D4</f>
        <v>1.67006826826397</v>
      </c>
      <c r="G4" s="8">
        <v>20</v>
      </c>
      <c r="H4" s="8"/>
      <c r="I4" s="15">
        <v>20</v>
      </c>
      <c r="J4" s="5" t="s">
        <v>13</v>
      </c>
      <c r="K4" s="5" t="s">
        <v>14</v>
      </c>
    </row>
    <row r="5" ht="42" customHeight="1" spans="1:11">
      <c r="A5" s="9"/>
      <c r="B5" s="7" t="s">
        <v>15</v>
      </c>
      <c r="C5" s="8"/>
      <c r="D5" s="10">
        <v>176.63507</v>
      </c>
      <c r="E5" s="10">
        <v>77.642949</v>
      </c>
      <c r="F5" s="8" t="s">
        <v>16</v>
      </c>
      <c r="G5" s="8"/>
      <c r="H5" s="8"/>
      <c r="I5" s="15"/>
      <c r="J5" s="5"/>
      <c r="K5" s="5"/>
    </row>
    <row r="6" ht="42" customHeight="1" spans="1:13">
      <c r="A6" s="9"/>
      <c r="B6" s="7" t="s">
        <v>17</v>
      </c>
      <c r="C6" s="8"/>
      <c r="D6" s="10">
        <v>132515.197318</v>
      </c>
      <c r="E6" s="10">
        <v>221510.77578</v>
      </c>
      <c r="F6" s="8" t="s">
        <v>18</v>
      </c>
      <c r="G6" s="8"/>
      <c r="H6" s="8"/>
      <c r="I6" s="15"/>
      <c r="J6" s="5"/>
      <c r="K6" s="5"/>
      <c r="M6" s="16"/>
    </row>
    <row r="7" ht="42" customHeight="1" spans="1:11">
      <c r="A7" s="9"/>
      <c r="B7" s="7" t="s">
        <v>19</v>
      </c>
      <c r="C7" s="8"/>
      <c r="D7" s="10">
        <v>0</v>
      </c>
      <c r="E7" s="10">
        <v>16</v>
      </c>
      <c r="F7" s="11">
        <f>(E4-D4)/D4</f>
        <v>0.670068268263969</v>
      </c>
      <c r="G7" s="8"/>
      <c r="H7" s="8"/>
      <c r="I7" s="15"/>
      <c r="J7" s="5"/>
      <c r="K7" s="5"/>
    </row>
    <row r="8" ht="30" customHeight="1" spans="1:11">
      <c r="A8" s="5" t="s">
        <v>20</v>
      </c>
      <c r="B8" s="5"/>
      <c r="C8" s="6"/>
      <c r="D8" s="5"/>
      <c r="E8" s="5"/>
      <c r="F8" s="5"/>
      <c r="G8" s="5"/>
      <c r="H8" s="5"/>
      <c r="I8" s="5"/>
      <c r="J8" s="5"/>
      <c r="K8" s="5"/>
    </row>
    <row r="9" ht="30" customHeight="1" spans="1:11">
      <c r="A9" s="7" t="s">
        <v>21</v>
      </c>
      <c r="B9" s="7" t="s">
        <v>3</v>
      </c>
      <c r="C9" s="8" t="s">
        <v>22</v>
      </c>
      <c r="D9" s="7" t="s">
        <v>23</v>
      </c>
      <c r="E9" s="7" t="s">
        <v>24</v>
      </c>
      <c r="F9" s="7" t="s">
        <v>25</v>
      </c>
      <c r="G9" s="7" t="s">
        <v>26</v>
      </c>
      <c r="H9" s="7" t="s">
        <v>27</v>
      </c>
      <c r="I9" s="7" t="s">
        <v>8</v>
      </c>
      <c r="J9" s="17" t="s">
        <v>9</v>
      </c>
      <c r="K9" s="17" t="s">
        <v>28</v>
      </c>
    </row>
    <row r="10" s="1" customFormat="1" ht="63" customHeight="1" spans="1:11">
      <c r="A10" s="12" t="s">
        <v>29</v>
      </c>
      <c r="B10" s="8" t="s">
        <v>30</v>
      </c>
      <c r="C10" s="8" t="s">
        <v>31</v>
      </c>
      <c r="D10" s="13" t="s">
        <v>32</v>
      </c>
      <c r="E10" s="8" t="s">
        <v>33</v>
      </c>
      <c r="F10" s="8" t="s">
        <v>34</v>
      </c>
      <c r="G10" s="8">
        <v>30</v>
      </c>
      <c r="H10" s="8">
        <v>5</v>
      </c>
      <c r="I10" s="8">
        <v>5</v>
      </c>
      <c r="J10" s="18" t="s">
        <v>35</v>
      </c>
      <c r="K10" s="19" t="s">
        <v>36</v>
      </c>
    </row>
    <row r="11" s="1" customFormat="1" ht="71" customHeight="1" spans="1:11">
      <c r="A11" s="12"/>
      <c r="B11" s="8"/>
      <c r="C11" s="8" t="s">
        <v>31</v>
      </c>
      <c r="D11" s="13" t="s">
        <v>37</v>
      </c>
      <c r="E11" s="8" t="s">
        <v>38</v>
      </c>
      <c r="F11" s="8" t="s">
        <v>39</v>
      </c>
      <c r="G11" s="8"/>
      <c r="H11" s="8">
        <v>4</v>
      </c>
      <c r="I11" s="8">
        <v>4</v>
      </c>
      <c r="J11" s="18"/>
      <c r="K11" s="6"/>
    </row>
    <row r="12" s="1" customFormat="1" ht="93" customHeight="1" spans="1:11">
      <c r="A12" s="12"/>
      <c r="B12" s="8"/>
      <c r="C12" s="8" t="s">
        <v>31</v>
      </c>
      <c r="D12" s="13" t="s">
        <v>40</v>
      </c>
      <c r="E12" s="22" t="s">
        <v>41</v>
      </c>
      <c r="F12" s="8" t="s">
        <v>42</v>
      </c>
      <c r="G12" s="8"/>
      <c r="H12" s="8">
        <v>4</v>
      </c>
      <c r="I12" s="8">
        <v>4</v>
      </c>
      <c r="J12" s="18"/>
      <c r="K12" s="6"/>
    </row>
    <row r="13" s="1" customFormat="1" ht="123" customHeight="1" spans="1:11">
      <c r="A13" s="12"/>
      <c r="B13" s="8"/>
      <c r="C13" s="8" t="s">
        <v>31</v>
      </c>
      <c r="D13" s="13" t="s">
        <v>43</v>
      </c>
      <c r="E13" s="8" t="s">
        <v>38</v>
      </c>
      <c r="F13" s="8" t="s">
        <v>44</v>
      </c>
      <c r="G13" s="8"/>
      <c r="H13" s="8">
        <v>4</v>
      </c>
      <c r="I13" s="8">
        <v>4</v>
      </c>
      <c r="J13" s="18"/>
      <c r="K13" s="6"/>
    </row>
    <row r="14" s="1" customFormat="1" ht="184" customHeight="1" spans="1:11">
      <c r="A14" s="12"/>
      <c r="B14" s="8"/>
      <c r="C14" s="8" t="s">
        <v>45</v>
      </c>
      <c r="D14" s="13" t="s">
        <v>46</v>
      </c>
      <c r="E14" s="8" t="s">
        <v>47</v>
      </c>
      <c r="F14" s="8" t="s">
        <v>48</v>
      </c>
      <c r="G14" s="8"/>
      <c r="H14" s="8">
        <v>5</v>
      </c>
      <c r="I14" s="8">
        <v>5</v>
      </c>
      <c r="J14" s="18"/>
      <c r="K14" s="6"/>
    </row>
    <row r="15" s="1" customFormat="1" ht="97" customHeight="1" spans="1:11">
      <c r="A15" s="12"/>
      <c r="B15" s="8"/>
      <c r="C15" s="8" t="s">
        <v>49</v>
      </c>
      <c r="D15" s="13" t="s">
        <v>50</v>
      </c>
      <c r="E15" s="8" t="s">
        <v>51</v>
      </c>
      <c r="F15" s="8" t="s">
        <v>52</v>
      </c>
      <c r="G15" s="8"/>
      <c r="H15" s="8">
        <v>5</v>
      </c>
      <c r="I15" s="8">
        <v>5</v>
      </c>
      <c r="J15" s="18"/>
      <c r="K15" s="6"/>
    </row>
    <row r="16" s="1" customFormat="1" ht="54" customHeight="1" spans="1:11">
      <c r="A16" s="12"/>
      <c r="B16" s="8"/>
      <c r="C16" s="8" t="s">
        <v>53</v>
      </c>
      <c r="D16" s="13" t="s">
        <v>54</v>
      </c>
      <c r="E16" s="8" t="s">
        <v>55</v>
      </c>
      <c r="F16" s="8" t="s">
        <v>56</v>
      </c>
      <c r="G16" s="8"/>
      <c r="H16" s="8">
        <v>1</v>
      </c>
      <c r="I16" s="8">
        <v>0.5</v>
      </c>
      <c r="J16" s="18"/>
      <c r="K16" s="6"/>
    </row>
    <row r="17" s="1" customFormat="1" ht="72" spans="1:11">
      <c r="A17" s="12"/>
      <c r="B17" s="8"/>
      <c r="C17" s="8" t="s">
        <v>53</v>
      </c>
      <c r="D17" s="13" t="s">
        <v>57</v>
      </c>
      <c r="E17" s="8" t="s">
        <v>58</v>
      </c>
      <c r="F17" s="8" t="s">
        <v>59</v>
      </c>
      <c r="G17" s="8"/>
      <c r="H17" s="8">
        <v>1</v>
      </c>
      <c r="I17" s="8">
        <v>1</v>
      </c>
      <c r="J17" s="18"/>
      <c r="K17" s="6"/>
    </row>
    <row r="18" s="1" customFormat="1" ht="54" customHeight="1" spans="1:11">
      <c r="A18" s="12"/>
      <c r="B18" s="8"/>
      <c r="C18" s="8" t="s">
        <v>53</v>
      </c>
      <c r="D18" s="13" t="s">
        <v>60</v>
      </c>
      <c r="E18" s="8" t="s">
        <v>61</v>
      </c>
      <c r="F18" s="8" t="s">
        <v>62</v>
      </c>
      <c r="G18" s="8"/>
      <c r="H18" s="8">
        <v>1</v>
      </c>
      <c r="I18" s="8">
        <v>0.5</v>
      </c>
      <c r="J18" s="18"/>
      <c r="K18" s="6"/>
    </row>
    <row r="19" s="1" customFormat="1" ht="54" customHeight="1" spans="1:11">
      <c r="A19" s="12"/>
      <c r="B19" s="8" t="s">
        <v>63</v>
      </c>
      <c r="C19" s="8" t="s">
        <v>45</v>
      </c>
      <c r="D19" s="13" t="s">
        <v>64</v>
      </c>
      <c r="E19" s="8" t="s">
        <v>65</v>
      </c>
      <c r="F19" s="8" t="s">
        <v>66</v>
      </c>
      <c r="G19" s="8">
        <v>30</v>
      </c>
      <c r="H19" s="8">
        <v>8</v>
      </c>
      <c r="I19" s="8">
        <v>8</v>
      </c>
      <c r="J19" s="20" t="s">
        <v>67</v>
      </c>
      <c r="K19" s="6" t="s">
        <v>68</v>
      </c>
    </row>
    <row r="20" s="1" customFormat="1" ht="54" customHeight="1" spans="1:11">
      <c r="A20" s="12"/>
      <c r="B20" s="8"/>
      <c r="C20" s="8" t="s">
        <v>49</v>
      </c>
      <c r="D20" s="13" t="s">
        <v>69</v>
      </c>
      <c r="E20" s="8" t="s">
        <v>70</v>
      </c>
      <c r="F20" s="8" t="s">
        <v>71</v>
      </c>
      <c r="G20" s="8"/>
      <c r="H20" s="8">
        <v>8</v>
      </c>
      <c r="I20" s="8">
        <v>6</v>
      </c>
      <c r="J20" s="20"/>
      <c r="K20" s="6"/>
    </row>
    <row r="21" s="1" customFormat="1" ht="88" customHeight="1" spans="1:11">
      <c r="A21" s="12"/>
      <c r="B21" s="8"/>
      <c r="C21" s="8" t="s">
        <v>72</v>
      </c>
      <c r="D21" s="13" t="s">
        <v>73</v>
      </c>
      <c r="E21" s="8" t="s">
        <v>70</v>
      </c>
      <c r="F21" s="8" t="s">
        <v>74</v>
      </c>
      <c r="G21" s="8"/>
      <c r="H21" s="8">
        <v>8</v>
      </c>
      <c r="I21" s="8">
        <v>6</v>
      </c>
      <c r="J21" s="18"/>
      <c r="K21" s="6"/>
    </row>
    <row r="22" s="1" customFormat="1" ht="96" spans="1:11">
      <c r="A22" s="12"/>
      <c r="B22" s="8"/>
      <c r="C22" s="8" t="s">
        <v>53</v>
      </c>
      <c r="D22" s="13" t="s">
        <v>75</v>
      </c>
      <c r="E22" s="8" t="s">
        <v>70</v>
      </c>
      <c r="F22" s="8" t="s">
        <v>76</v>
      </c>
      <c r="G22" s="8"/>
      <c r="H22" s="8">
        <v>2</v>
      </c>
      <c r="I22" s="8">
        <v>2</v>
      </c>
      <c r="J22" s="18"/>
      <c r="K22" s="6"/>
    </row>
    <row r="23" s="1" customFormat="1" ht="54" customHeight="1" spans="1:11">
      <c r="A23" s="12"/>
      <c r="B23" s="8"/>
      <c r="C23" s="8" t="s">
        <v>31</v>
      </c>
      <c r="D23" s="13" t="s">
        <v>77</v>
      </c>
      <c r="E23" s="8" t="s">
        <v>78</v>
      </c>
      <c r="F23" s="8" t="s">
        <v>79</v>
      </c>
      <c r="G23" s="8"/>
      <c r="H23" s="8">
        <v>2</v>
      </c>
      <c r="I23" s="8">
        <v>1</v>
      </c>
      <c r="J23" s="18"/>
      <c r="K23" s="6"/>
    </row>
    <row r="24" s="1" customFormat="1" ht="54" customHeight="1" spans="1:14">
      <c r="A24" s="12"/>
      <c r="B24" s="8"/>
      <c r="C24" s="8" t="s">
        <v>53</v>
      </c>
      <c r="D24" s="13" t="s">
        <v>80</v>
      </c>
      <c r="E24" s="8" t="s">
        <v>78</v>
      </c>
      <c r="F24" s="8" t="s">
        <v>81</v>
      </c>
      <c r="G24" s="8"/>
      <c r="H24" s="8">
        <v>2</v>
      </c>
      <c r="I24" s="8">
        <v>2</v>
      </c>
      <c r="J24" s="18"/>
      <c r="K24" s="6"/>
      <c r="M24" s="1">
        <f>SUM(H10:H24)</f>
        <v>60</v>
      </c>
      <c r="N24" s="1">
        <f>SUM(I10:I24)</f>
        <v>54</v>
      </c>
    </row>
    <row r="25" ht="30" customHeight="1" spans="1:11">
      <c r="A25" s="5" t="s">
        <v>82</v>
      </c>
      <c r="B25" s="5"/>
      <c r="C25" s="6"/>
      <c r="D25" s="5"/>
      <c r="E25" s="5"/>
      <c r="F25" s="5"/>
      <c r="G25" s="5"/>
      <c r="H25" s="5"/>
      <c r="I25" s="5"/>
      <c r="J25" s="5"/>
      <c r="K25" s="5"/>
    </row>
    <row r="26" ht="30" customHeight="1" spans="1:11">
      <c r="A26" s="7" t="s">
        <v>21</v>
      </c>
      <c r="B26" s="7" t="s">
        <v>83</v>
      </c>
      <c r="C26" s="8"/>
      <c r="D26" s="7" t="s">
        <v>84</v>
      </c>
      <c r="E26" s="7" t="s">
        <v>24</v>
      </c>
      <c r="F26" s="7" t="s">
        <v>85</v>
      </c>
      <c r="G26" s="7" t="s">
        <v>7</v>
      </c>
      <c r="H26" s="7"/>
      <c r="I26" s="7" t="s">
        <v>8</v>
      </c>
      <c r="J26" s="17" t="s">
        <v>9</v>
      </c>
      <c r="K26" s="17" t="s">
        <v>28</v>
      </c>
    </row>
    <row r="27" s="1" customFormat="1" ht="95" customHeight="1" spans="1:11">
      <c r="A27" s="12" t="s">
        <v>86</v>
      </c>
      <c r="B27" s="8" t="s">
        <v>87</v>
      </c>
      <c r="C27" s="8"/>
      <c r="D27" s="13" t="s">
        <v>88</v>
      </c>
      <c r="E27" s="13" t="s">
        <v>89</v>
      </c>
      <c r="F27" s="8" t="s">
        <v>90</v>
      </c>
      <c r="G27" s="8">
        <v>1</v>
      </c>
      <c r="H27" s="8"/>
      <c r="I27" s="8">
        <v>1</v>
      </c>
      <c r="J27" s="18" t="s">
        <v>91</v>
      </c>
      <c r="K27" s="6" t="s">
        <v>92</v>
      </c>
    </row>
    <row r="28" s="1" customFormat="1" ht="125" customHeight="1" spans="1:11">
      <c r="A28" s="12"/>
      <c r="B28" s="8"/>
      <c r="C28" s="8"/>
      <c r="D28" s="13" t="s">
        <v>93</v>
      </c>
      <c r="E28" s="13" t="s">
        <v>94</v>
      </c>
      <c r="F28" s="8" t="s">
        <v>95</v>
      </c>
      <c r="G28" s="8">
        <v>2</v>
      </c>
      <c r="H28" s="8"/>
      <c r="I28" s="8">
        <v>2</v>
      </c>
      <c r="J28" s="20" t="s">
        <v>96</v>
      </c>
      <c r="K28" s="6" t="s">
        <v>97</v>
      </c>
    </row>
    <row r="29" s="1" customFormat="1" ht="71" customHeight="1" spans="1:15">
      <c r="A29" s="12"/>
      <c r="B29" s="8"/>
      <c r="C29" s="8"/>
      <c r="D29" s="13" t="s">
        <v>98</v>
      </c>
      <c r="E29" s="13" t="s">
        <v>99</v>
      </c>
      <c r="F29" s="8" t="s">
        <v>100</v>
      </c>
      <c r="G29" s="8">
        <v>1</v>
      </c>
      <c r="H29" s="8"/>
      <c r="I29" s="8">
        <v>1</v>
      </c>
      <c r="J29" s="18" t="s">
        <v>101</v>
      </c>
      <c r="K29" s="6" t="s">
        <v>102</v>
      </c>
      <c r="M29" s="1">
        <f t="shared" ref="M29:O29" si="0">SUM(G27:G31)</f>
        <v>12</v>
      </c>
      <c r="N29" s="1">
        <f t="shared" si="0"/>
        <v>0</v>
      </c>
      <c r="O29" s="1">
        <f t="shared" si="0"/>
        <v>10</v>
      </c>
    </row>
    <row r="30" s="1" customFormat="1" ht="71" customHeight="1" spans="1:11">
      <c r="A30" s="12"/>
      <c r="B30" s="8" t="s">
        <v>103</v>
      </c>
      <c r="C30" s="8"/>
      <c r="D30" s="13" t="s">
        <v>104</v>
      </c>
      <c r="E30" s="13" t="s">
        <v>105</v>
      </c>
      <c r="F30" s="13" t="s">
        <v>106</v>
      </c>
      <c r="G30" s="8">
        <v>4</v>
      </c>
      <c r="H30" s="8"/>
      <c r="I30" s="8">
        <v>3</v>
      </c>
      <c r="J30" s="18" t="s">
        <v>107</v>
      </c>
      <c r="K30" s="6" t="s">
        <v>108</v>
      </c>
    </row>
    <row r="31" s="1" customFormat="1" ht="71" customHeight="1" spans="1:11">
      <c r="A31" s="12"/>
      <c r="B31" s="8" t="s">
        <v>109</v>
      </c>
      <c r="C31" s="8"/>
      <c r="D31" s="13" t="s">
        <v>110</v>
      </c>
      <c r="E31" s="13" t="s">
        <v>111</v>
      </c>
      <c r="F31" s="13" t="s">
        <v>112</v>
      </c>
      <c r="G31" s="8">
        <v>4</v>
      </c>
      <c r="H31" s="8"/>
      <c r="I31" s="8">
        <v>3</v>
      </c>
      <c r="J31" s="18" t="s">
        <v>113</v>
      </c>
      <c r="K31" s="6" t="s">
        <v>114</v>
      </c>
    </row>
    <row r="32" ht="30" customHeight="1" spans="1:11">
      <c r="A32" s="9"/>
      <c r="B32" s="7" t="s">
        <v>115</v>
      </c>
      <c r="C32" s="8"/>
      <c r="D32" s="7" t="s">
        <v>116</v>
      </c>
      <c r="E32" s="7"/>
      <c r="F32" s="7" t="s">
        <v>117</v>
      </c>
      <c r="G32" s="7" t="s">
        <v>7</v>
      </c>
      <c r="H32" s="7"/>
      <c r="I32" s="7" t="s">
        <v>8</v>
      </c>
      <c r="J32" s="17" t="s">
        <v>9</v>
      </c>
      <c r="K32" s="17" t="s">
        <v>28</v>
      </c>
    </row>
    <row r="33" s="1" customFormat="1" ht="39" customHeight="1" spans="1:11">
      <c r="A33" s="12"/>
      <c r="B33" s="8" t="s">
        <v>118</v>
      </c>
      <c r="C33" s="8"/>
      <c r="D33" s="11">
        <v>0.628369199713831</v>
      </c>
      <c r="E33" s="11"/>
      <c r="F33" s="11">
        <v>0.0051</v>
      </c>
      <c r="G33" s="8">
        <v>4</v>
      </c>
      <c r="H33" s="8"/>
      <c r="I33" s="8">
        <v>4</v>
      </c>
      <c r="J33" s="6" t="s">
        <v>119</v>
      </c>
      <c r="K33" s="6" t="s">
        <v>120</v>
      </c>
    </row>
    <row r="34" s="1" customFormat="1" ht="39" customHeight="1" spans="1:11">
      <c r="A34" s="12"/>
      <c r="B34" s="8" t="s">
        <v>121</v>
      </c>
      <c r="C34" s="8"/>
      <c r="D34" s="8" t="s">
        <v>16</v>
      </c>
      <c r="E34" s="8"/>
      <c r="F34" s="14">
        <v>0.6786</v>
      </c>
      <c r="G34" s="8">
        <v>4</v>
      </c>
      <c r="H34" s="8"/>
      <c r="I34" s="8">
        <f>4-0.4*3</f>
        <v>2.8</v>
      </c>
      <c r="J34" s="6" t="s">
        <v>122</v>
      </c>
      <c r="K34" s="6" t="s">
        <v>123</v>
      </c>
    </row>
    <row r="35" ht="14.25" customHeight="1" spans="1:11">
      <c r="A35" s="7" t="s">
        <v>124</v>
      </c>
      <c r="B35" s="7"/>
      <c r="C35" s="8"/>
      <c r="D35" s="7"/>
      <c r="E35" s="7"/>
      <c r="F35" s="7"/>
      <c r="G35" s="7">
        <v>100</v>
      </c>
      <c r="H35" s="7"/>
      <c r="I35" s="21">
        <f>I34+I33+I31+I30+I29+I28+I27+I22+I21+I19+I18+I17+I16+I15+I14+I13+I12+I11+I10+I4+I20+I23+I24</f>
        <v>90.8</v>
      </c>
      <c r="J35" s="17"/>
      <c r="K35" s="17"/>
    </row>
  </sheetData>
  <mergeCells count="25">
    <mergeCell ref="A1:K1"/>
    <mergeCell ref="A2:K2"/>
    <mergeCell ref="A8:K8"/>
    <mergeCell ref="A25:K25"/>
    <mergeCell ref="D32:E32"/>
    <mergeCell ref="D33:E33"/>
    <mergeCell ref="D34:E34"/>
    <mergeCell ref="A35:F35"/>
    <mergeCell ref="J35:K35"/>
    <mergeCell ref="A4:A7"/>
    <mergeCell ref="A10:A24"/>
    <mergeCell ref="A27:A34"/>
    <mergeCell ref="B10:B18"/>
    <mergeCell ref="B19:B24"/>
    <mergeCell ref="B27:B29"/>
    <mergeCell ref="G4:G7"/>
    <mergeCell ref="G10:G18"/>
    <mergeCell ref="G19:G24"/>
    <mergeCell ref="I4:I7"/>
    <mergeCell ref="J4:J7"/>
    <mergeCell ref="J10:J18"/>
    <mergeCell ref="J19:J24"/>
    <mergeCell ref="K4:K7"/>
    <mergeCell ref="K10:K18"/>
    <mergeCell ref="K19:K24"/>
  </mergeCells>
  <pageMargins left="0.75" right="0.75" top="1" bottom="1" header="0.5" footer="0.5"/>
  <pageSetup paperSize="9" scale="43"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
  <sheetViews>
    <sheetView workbookViewId="0">
      <selection activeCell="A4" sqref="$A4:$XFD4"/>
    </sheetView>
  </sheetViews>
  <sheetFormatPr defaultColWidth="9" defaultRowHeight="13.5" outlineLevelRow="2" outlineLevelCol="4"/>
  <cols>
    <col min="1" max="1" width="14.25" customWidth="1"/>
    <col min="2" max="2" width="16.625" customWidth="1"/>
    <col min="3" max="3" width="14.25" customWidth="1"/>
    <col min="4" max="4" width="15.75" customWidth="1"/>
    <col min="5" max="5" width="15.875" customWidth="1"/>
  </cols>
  <sheetData>
    <row r="1" spans="1:4">
      <c r="A1" t="s">
        <v>125</v>
      </c>
      <c r="B1" t="s">
        <v>126</v>
      </c>
      <c r="C1" t="s">
        <v>127</v>
      </c>
      <c r="D1" t="s">
        <v>19</v>
      </c>
    </row>
    <row r="2" spans="1:5">
      <c r="A2">
        <v>5124</v>
      </c>
      <c r="B2">
        <v>25258.33</v>
      </c>
      <c r="C2">
        <v>7777.5</v>
      </c>
      <c r="D2">
        <v>2738.33</v>
      </c>
      <c r="E2">
        <f>SUM(A2:D2)</f>
        <v>40898.16</v>
      </c>
    </row>
    <row r="3" spans="1:5">
      <c r="A3">
        <f>A2*12</f>
        <v>61488</v>
      </c>
      <c r="B3">
        <f>B2*12</f>
        <v>303099.96</v>
      </c>
      <c r="C3">
        <f>C2*12</f>
        <v>93330</v>
      </c>
      <c r="D3">
        <f>D2*12</f>
        <v>32859.96</v>
      </c>
      <c r="E3">
        <f>E2*12</f>
        <v>490777.92</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2022年部门整体绩效评价指标体系评分表 (2)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2023-05-15T08:07:00Z</dcterms:created>
  <dcterms:modified xsi:type="dcterms:W3CDTF">2023-05-25T08:34:36Z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