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市呼吸疾病研究所\修改后\"/>
    </mc:Choice>
  </mc:AlternateContent>
  <xr:revisionPtr revIDLastSave="0" documentId="13_ncr:1_{872D7218-69BE-458C-97CB-60158EFA01A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2" r:id="rId1"/>
  </sheets>
  <definedNames>
    <definedName name="_xlnm.Print_Area" localSheetId="0">Sheet1!$A$1:$J$34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2" l="1"/>
  <c r="I15" i="2"/>
  <c r="I9" i="2"/>
  <c r="I8" i="2"/>
  <c r="J8" i="2"/>
  <c r="I33" i="2"/>
</calcChain>
</file>

<file path=xl/sharedStrings.xml><?xml version="1.0" encoding="utf-8"?>
<sst xmlns="http://schemas.openxmlformats.org/spreadsheetml/2006/main" count="111" uniqueCount="103">
  <si>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</si>
  <si>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</si>
  <si>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</si>
  <si>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</si>
  <si>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</si>
  <si>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</si>
  <si>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</si>
  <si>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北京市呼吸疾病研究所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</si>
  <si>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</si>
  <si>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</si>
  <si>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</si>
  <si>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</si>
  <si>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</si>
  <si>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</si>
  <si>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</si>
  <si>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</si>
  <si>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</si>
  <si>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</si>
  <si>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</si>
  <si>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</si>
  <si>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</si>
  <si>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</si>
  <si>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</si>
  <si>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</si>
  <si>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</si>
  <si>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</si>
  <si>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</si>
  <si>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</si>
  <si>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</si>
  <si>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</si>
  <si>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</si>
  <si>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</si>
  <si>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</si>
  <si>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</si>
  <si>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疫情因素致入组患者减少；对策：推迟研究开始时间提升个人科研能力及实验技术</t>
  </si>
  <si>
    <t>质量指标</t>
  </si>
  <si>
    <t>人才队伍建设，研究实施质量</t>
  </si>
  <si>
    <t>进行主治医师1名、住院医师2名、博士研究生1名、硕士研究生1名的培养计划；促进科室医务人员进一步掌握运用科学的临床研究方法，实施临床研究的具体流程、获取可靠的临床资料、书写和发表论文、滚动申报科研基金等；项目负责人以及各医院负责人进行监督，定期对研究实施过程进行检查及评价</t>
  </si>
  <si>
    <t>已完成3名硕士研究生，2名主治医师，2名住院医师，1名博士研究生培养；科室内医务人员已掌握临床研究方法，及相关流程，并利用所获得的资料，完成论文发表</t>
  </si>
  <si>
    <t>时效指标</t>
  </si>
  <si>
    <t>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</si>
  <si>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</si>
  <si>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</si>
  <si>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</si>
  <si>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预测价值</t>
  </si>
  <si>
    <t>已对目前数据进行分析，根据logistics及ROC结果，提示α7-nAChR对AKI发生及预后有预测价值</t>
  </si>
  <si>
    <t>生态效益
指标</t>
  </si>
  <si>
    <t>可持续影响指标</t>
  </si>
  <si>
    <t>构建预测模型</t>
  </si>
  <si>
    <t>初步筛选出预测术后新发AKI及其预后的最优标记物；结合临床危险因素、α7-nAChR表达和新型生物标记物（尿液NGAL、[TIMP-2]•[IGFBP7]）构建预测新发AKI及其预后的最佳预测模型，为临床早期识别AKI和判断AKI预后奠定研究基础</t>
  </si>
  <si>
    <t>针对目前数据，已进行统计学分析，根据分析结果，采用ROC及DELONG可以得出联合NGAL、[TIMP-2]*[IGFBP7]，预测价值最好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</si>
  <si>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</si>
  <si>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</si>
  <si>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未收到患者不满意投诉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</si>
  <si>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</si>
  <si>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</si>
  <si>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李文雄/王臻</t>
  </si>
  <si>
    <t>13601097813/13651293304</t>
  </si>
  <si>
    <t xml:space="preserve"> 严格按照研究实施方案中本年度的研究内容完成，完成人才培养目标中内科胸腔镜专业医生的培养。目标2：严格按照实施方案纳入并完成100例患者的入选及操作，并完成患者的随访研究工作。目标3：全面收集、总结研究数据，建立并完善本研究的数据库。同时建议既往5年肺炎旁积液数据库和回顾资料分析。目标4:完成3篇论文的撰写和投稿。检测400-500例术后入ICU AKI高危患者的巨噬细胞表面α7-nAChR表达水平、尿液NGAL和[TIMP-2]？[IGFBP7]，并完成患者临床资料的收集和整理工作。</t>
  </si>
  <si>
    <r>
      <rPr>
        <sz val="12"/>
        <color rgb="FF000000"/>
        <rFont val="宋体"/>
        <family val="3"/>
        <charset val="134"/>
      </rPr>
      <t xml:space="preserve">
1.完成本年度内完成内科胸腔镜医生的培养（4名专修内科胸腔镜以及多名PCCM专业医生的培养）2.本年度项目负责人获批硕士研究生导师，并依托本项目招收一名专业型硕士研究生；3.在纳入研究患者方面，因新冠肺炎疫情已获申请延长2023年6月。自启动后，2020年8月开始入选了患者。但入选过程中发现由于新冠疫情和收入院的特殊要求，发热患者常常在各医院发热门诊就诊，因此呼吸科收入的患者病程已经很长，罕见肺炎并肺炎旁积液的患者，本年度未能按照计划方案纳入患者，预计100例，实际29例，已纳入的病例进行数据的收集和录入，同时建立了既往5年肺炎旁积液数据库和回顾资料分析；本年度发表SCI论文1篇 （SCI 3.317）。研究中患者满意度高，无医疗纠纷，对本所本组工作人员给予肯定(口头感谢、锦旗、牌匾)。
4.发表SCI一篇，检测392例术后入ICU AKI高危患者的巨噬细胞表面α7-nAChR表达水平、尿液NGAL和[TIMP-2]</t>
    </r>
    <r>
      <rPr>
        <sz val="12"/>
        <color rgb="FF000000"/>
        <rFont val="Wingdings 2"/>
        <family val="1"/>
        <charset val="2"/>
      </rPr>
      <t></t>
    </r>
    <r>
      <rPr>
        <sz val="12"/>
        <color rgb="FF000000"/>
        <rFont val="宋体"/>
        <family val="3"/>
        <charset val="134"/>
      </rPr>
      <t xml:space="preserve">[IGFBP7]，并完成患者临床资料的收集和整理工作。 </t>
    </r>
  </si>
  <si>
    <t>产出指标(50分)</t>
  </si>
  <si>
    <t>肺炎旁积液患者入选例数</t>
  </si>
  <si>
    <t>计划完成100例患者的入选，完成至少20例内科胸腔镜操作，考虑到失败率的存在，拟入选25例内科胸腔镜患者。</t>
  </si>
  <si>
    <t>入选研究患者29人，内科胸腔镜患者完成2人</t>
  </si>
  <si>
    <t>在纳入研究患者方面，因新冠肺炎疫情已获延长2023年6月。本年度未能按照计划方案纳入患者，预计100例，实际29例，已纳入的病例进行数据的收集和录入，同时建立了既往5年肺炎旁积液数据库和回顾资料分析</t>
  </si>
  <si>
    <t>病例数</t>
  </si>
  <si>
    <t>预计收取术后即刻入ICU的高危AKI患者400-500例</t>
  </si>
  <si>
    <t>392例</t>
  </si>
  <si>
    <t>培养人才</t>
  </si>
  <si>
    <t>本年度计划完成4名内科胸腔镜专业医生，均来自北京以外地区。进行主治医师1名、住院医师2名、博士研究生1名、硕士研究生1名的培养计划</t>
  </si>
  <si>
    <r>
      <rPr>
        <sz val="12"/>
        <rFont val="宋体"/>
        <family val="3"/>
        <charset val="134"/>
      </rPr>
      <t>已完成6名内科胸腔镜专业医生培养，且来自北京以外地区；已完成3名硕士研究生，2名</t>
    </r>
    <r>
      <rPr>
        <sz val="12"/>
        <color rgb="FF000000"/>
        <rFont val="宋体"/>
        <family val="3"/>
        <charset val="134"/>
      </rPr>
      <t>主治医师，2名住院医师，1名博士研究生培养；</t>
    </r>
  </si>
  <si>
    <t>论文数量</t>
  </si>
  <si>
    <t>发表SCI 1篇</t>
  </si>
  <si>
    <t>发表SCI 2篇</t>
  </si>
  <si>
    <t>肺炎旁积液患者病例数入选率</t>
  </si>
  <si>
    <t>预计达到90%，考虑到部分患者因粘连严重，不能获得胸水相关指标，故入选率为90%。</t>
  </si>
  <si>
    <t>随访患者脱落率</t>
  </si>
  <si>
    <t>≤10%，因患者均为住院患者，具备良好的医患沟通和交流，确保绝大部分患者能够完成随访。</t>
  </si>
  <si>
    <t>≤10%</t>
  </si>
  <si>
    <t>建立完善的数据库</t>
  </si>
  <si>
    <t xml:space="preserve">胸腔镜数据库1个和肺炎旁积液数据库1个。				</t>
  </si>
  <si>
    <t>已建立</t>
  </si>
  <si>
    <t>第一二季度</t>
  </si>
  <si>
    <t>完成年度入选数量的一半共50例；</t>
  </si>
  <si>
    <t>12例</t>
  </si>
  <si>
    <t>受新冠疫情影响，发热患者常常在发热门诊就诊，因此呼吸科收入的患者病程已经很长，肺炎并肺炎旁积液的患者少于以往。</t>
  </si>
  <si>
    <t>第三四季度</t>
  </si>
  <si>
    <t>第3-4季度入选数量完成50例。内科胸腔镜操作为全年20-25例。
12月前完成400-500例患者标本收集，并进行部分检测，得到初步研究结果</t>
  </si>
  <si>
    <t>第3-4季度入选数量完成17例，内科胸腔镜操作为2例，2021年度完成392例患者标本收集，已进行检测，得到初步研究结果</t>
  </si>
  <si>
    <t>项目预算控制数</t>
  </si>
  <si>
    <t>23.80万元</t>
  </si>
  <si>
    <t>13.4453万元</t>
  </si>
  <si>
    <t>无</t>
  </si>
  <si>
    <t>不良反应发生率</t>
  </si>
  <si>
    <t>不良反应发生率≤20%，常见的不良反应为胸痛。</t>
  </si>
  <si>
    <t>≤20%</t>
  </si>
  <si>
    <t>操作成功率</t>
  </si>
  <si>
    <r>
      <rPr>
        <sz val="12"/>
        <color rgb="FF000000"/>
        <rFont val="宋体"/>
        <family val="3"/>
        <charset val="134"/>
      </rPr>
      <t>内科胸腔镜操作已在我院实施15年，具备较为熟练和规范的流程及预案，操作成功率≥80%</t>
    </r>
    <r>
      <rPr>
        <sz val="12"/>
        <color rgb="FF000000"/>
        <rFont val="Arial"/>
        <family val="2"/>
      </rPr>
      <t xml:space="preserve">				</t>
    </r>
    <r>
      <rPr>
        <sz val="12"/>
        <color rgb="FF000000"/>
        <rFont val="宋体"/>
        <family val="3"/>
        <charset val="134"/>
      </rPr>
      <t xml:space="preserve">
</t>
    </r>
  </si>
  <si>
    <t xml:space="preserve">≥80%且保证了住院病房使用率和平均住院日，节约医疗资源，避免浪费。    </t>
  </si>
  <si>
    <r>
      <t>初步筛选出预测术后新发AKI及其预后的最优标记物；构建预测新发AKI及其预后的最佳预测模型</t>
    </r>
    <r>
      <rPr>
        <sz val="12"/>
        <color rgb="FF000000"/>
        <rFont val="Arial"/>
        <family val="2"/>
      </rPr>
      <t xml:space="preserve">				</t>
    </r>
  </si>
  <si>
    <t>受试者满意度</t>
  </si>
  <si>
    <t>受试者均为住院患者，具有良好的医患沟通基础，保持良好的医患关系，确保受试者满意度≥90%</t>
  </si>
  <si>
    <t>首发项目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</si>
</sst>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#,##0.00_ "/>
  </numFmts>
  <fonts count="15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SimSun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2"/>
      <color rgb="FF000000"/>
      <name val="Wingdings 2"/>
      <family val="1"/>
      <charset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>
      <alignment vertical="center"/>
    </xf>
    <xf numFmtId="0" fontId="5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2" borderId="0" xfId="2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tabSelected="1" view="pageBreakPreview" zoomScaleNormal="100" workbookViewId="0">
      <selection activeCell="D4" sqref="D4:J4"/>
    </sheetView>
  </sheetViews>
  <sheetFormatPr defaultColWidth="9" defaultRowHeight="14"/>
  <cols>
    <col min="1" max="1" width="5.33203125" customWidth="1"/>
    <col min="2" max="2" width="7.75" customWidth="1"/>
    <col min="3" max="3" width="12.25" customWidth="1"/>
    <col min="4" max="4" width="17.75" customWidth="1"/>
    <col min="5" max="5" width="26.0820312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25.33203125" customWidth="1"/>
  </cols>
  <sheetData>
    <row r="1" spans="1:11" ht="27" customHeight="1">
      <c r="A1" s="2" t="s">
        <v>0</v>
      </c>
    </row>
    <row r="2" spans="1:11" ht="34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1" ht="18.75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ht="20" customHeight="1">
      <c r="A4" s="26" t="s">
        <v>3</v>
      </c>
      <c r="B4" s="26"/>
      <c r="C4" s="26"/>
      <c r="D4" s="26" t="s">
        <v>102</v>
      </c>
      <c r="E4" s="26"/>
      <c r="F4" s="26"/>
      <c r="G4" s="26"/>
      <c r="H4" s="26"/>
      <c r="I4" s="26"/>
      <c r="J4" s="26"/>
    </row>
    <row r="5" spans="1:11" ht="20" customHeight="1">
      <c r="A5" s="26" t="s">
        <v>4</v>
      </c>
      <c r="B5" s="26"/>
      <c r="C5" s="26"/>
      <c r="D5" s="26" t="s">
        <v>5</v>
      </c>
      <c r="E5" s="26"/>
      <c r="F5" s="3"/>
      <c r="G5" s="3" t="s">
        <v>6</v>
      </c>
      <c r="H5" s="27" t="s">
        <v>7</v>
      </c>
      <c r="I5" s="27"/>
      <c r="J5" s="27"/>
    </row>
    <row r="6" spans="1:11" ht="20" customHeight="1">
      <c r="A6" s="26" t="s">
        <v>8</v>
      </c>
      <c r="B6" s="26"/>
      <c r="C6" s="26"/>
      <c r="D6" s="28" t="s">
        <v>56</v>
      </c>
      <c r="E6" s="28"/>
      <c r="F6" s="3"/>
      <c r="G6" s="5" t="s">
        <v>9</v>
      </c>
      <c r="H6" s="27" t="s">
        <v>57</v>
      </c>
      <c r="I6" s="27"/>
      <c r="J6" s="27"/>
    </row>
    <row r="7" spans="1:11" ht="30">
      <c r="A7" s="27" t="s">
        <v>10</v>
      </c>
      <c r="B7" s="27"/>
      <c r="C7" s="27"/>
      <c r="D7" s="3"/>
      <c r="E7" s="4" t="s">
        <v>11</v>
      </c>
      <c r="F7" s="4" t="s">
        <v>12</v>
      </c>
      <c r="G7" s="6" t="s">
        <v>13</v>
      </c>
      <c r="H7" s="4" t="s">
        <v>14</v>
      </c>
      <c r="I7" s="4" t="s">
        <v>15</v>
      </c>
      <c r="J7" s="3" t="s">
        <v>16</v>
      </c>
    </row>
    <row r="8" spans="1:11" ht="20" customHeight="1">
      <c r="A8" s="27"/>
      <c r="B8" s="27"/>
      <c r="C8" s="27"/>
      <c r="D8" s="3" t="s">
        <v>17</v>
      </c>
      <c r="E8" s="3">
        <v>23.8</v>
      </c>
      <c r="F8" s="3">
        <v>23.8</v>
      </c>
      <c r="G8" s="7">
        <v>13.4453</v>
      </c>
      <c r="H8" s="8"/>
      <c r="I8" s="19">
        <f t="shared" ref="I8:I9" si="0">G8/F8</f>
        <v>0.56492857142857145</v>
      </c>
      <c r="J8" s="20">
        <f>10*I8</f>
        <v>5.649285714285714</v>
      </c>
    </row>
    <row r="9" spans="1:11" ht="45">
      <c r="A9" s="27"/>
      <c r="B9" s="27"/>
      <c r="C9" s="27"/>
      <c r="D9" s="4" t="s">
        <v>18</v>
      </c>
      <c r="E9" s="3">
        <v>23.8</v>
      </c>
      <c r="F9" s="3">
        <v>23.8</v>
      </c>
      <c r="G9" s="7">
        <v>13.4453</v>
      </c>
      <c r="H9" s="8" t="s">
        <v>19</v>
      </c>
      <c r="I9" s="19">
        <f t="shared" si="0"/>
        <v>0.56492857142857145</v>
      </c>
      <c r="J9" s="20" t="s">
        <v>19</v>
      </c>
    </row>
    <row r="10" spans="1:11" ht="25" customHeight="1">
      <c r="A10" s="27"/>
      <c r="B10" s="27"/>
      <c r="C10" s="27"/>
      <c r="D10" s="3" t="s">
        <v>20</v>
      </c>
      <c r="E10" s="3">
        <v>0</v>
      </c>
      <c r="F10" s="3"/>
      <c r="G10" s="5"/>
      <c r="H10" s="3"/>
      <c r="I10" s="21"/>
      <c r="J10" s="4"/>
    </row>
    <row r="11" spans="1:11" ht="19" customHeight="1">
      <c r="A11" s="27"/>
      <c r="B11" s="27"/>
      <c r="C11" s="27"/>
      <c r="D11" s="3" t="s">
        <v>21</v>
      </c>
      <c r="E11" s="3">
        <v>0</v>
      </c>
      <c r="F11" s="3"/>
      <c r="G11" s="5"/>
      <c r="H11" s="3"/>
      <c r="I11" s="21"/>
      <c r="J11" s="4"/>
    </row>
    <row r="12" spans="1:11" ht="26" customHeight="1">
      <c r="A12" s="45" t="s">
        <v>22</v>
      </c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  <c r="J12" s="27"/>
    </row>
    <row r="13" spans="1:11" ht="225" customHeight="1">
      <c r="A13" s="45"/>
      <c r="B13" s="29" t="s">
        <v>58</v>
      </c>
      <c r="C13" s="29"/>
      <c r="D13" s="29"/>
      <c r="E13" s="29"/>
      <c r="F13" s="30" t="s">
        <v>59</v>
      </c>
      <c r="G13" s="30"/>
      <c r="H13" s="30"/>
      <c r="I13" s="30"/>
      <c r="J13" s="30"/>
    </row>
    <row r="14" spans="1:11" ht="30">
      <c r="A14" s="45" t="s">
        <v>25</v>
      </c>
      <c r="B14" s="4" t="s">
        <v>26</v>
      </c>
      <c r="C14" s="3" t="s">
        <v>27</v>
      </c>
      <c r="D14" s="3" t="s">
        <v>28</v>
      </c>
      <c r="E14" s="3" t="s">
        <v>29</v>
      </c>
      <c r="F14" s="31" t="s">
        <v>30</v>
      </c>
      <c r="G14" s="32"/>
      <c r="H14" s="4" t="s">
        <v>31</v>
      </c>
      <c r="I14" s="4" t="s">
        <v>16</v>
      </c>
      <c r="J14" s="4" t="s">
        <v>32</v>
      </c>
    </row>
    <row r="15" spans="1:11" s="1" customFormat="1" ht="133" customHeight="1">
      <c r="A15" s="46"/>
      <c r="B15" s="47" t="s">
        <v>60</v>
      </c>
      <c r="C15" s="48" t="s">
        <v>33</v>
      </c>
      <c r="D15" s="4" t="s">
        <v>61</v>
      </c>
      <c r="E15" s="4" t="s">
        <v>62</v>
      </c>
      <c r="F15" s="33" t="s">
        <v>63</v>
      </c>
      <c r="G15" s="34"/>
      <c r="H15" s="4">
        <v>4</v>
      </c>
      <c r="I15" s="4">
        <f>0.58+0.16</f>
        <v>0.74</v>
      </c>
      <c r="J15" s="4" t="s">
        <v>64</v>
      </c>
      <c r="K15" s="22"/>
    </row>
    <row r="16" spans="1:11" s="1" customFormat="1" ht="45">
      <c r="A16" s="46"/>
      <c r="B16" s="47"/>
      <c r="C16" s="48"/>
      <c r="D16" s="13" t="s">
        <v>65</v>
      </c>
      <c r="E16" s="4" t="s">
        <v>66</v>
      </c>
      <c r="F16" s="31" t="s">
        <v>67</v>
      </c>
      <c r="G16" s="32"/>
      <c r="H16" s="4">
        <v>5</v>
      </c>
      <c r="I16" s="4">
        <v>4.9000000000000004</v>
      </c>
      <c r="J16" s="4" t="s">
        <v>34</v>
      </c>
      <c r="K16" s="22"/>
    </row>
    <row r="17" spans="1:11" s="1" customFormat="1" ht="90">
      <c r="A17" s="46"/>
      <c r="B17" s="47"/>
      <c r="C17" s="49"/>
      <c r="D17" s="14" t="s">
        <v>68</v>
      </c>
      <c r="E17" s="11" t="s">
        <v>69</v>
      </c>
      <c r="F17" s="35" t="s">
        <v>70</v>
      </c>
      <c r="G17" s="32"/>
      <c r="H17" s="4">
        <v>5</v>
      </c>
      <c r="I17" s="4">
        <v>5</v>
      </c>
      <c r="J17" s="6"/>
      <c r="K17" s="22"/>
    </row>
    <row r="18" spans="1:11" s="1" customFormat="1" ht="39" customHeight="1">
      <c r="A18" s="46"/>
      <c r="B18" s="47"/>
      <c r="C18" s="50"/>
      <c r="D18" s="15" t="s">
        <v>71</v>
      </c>
      <c r="E18" s="11" t="s">
        <v>72</v>
      </c>
      <c r="F18" s="31" t="s">
        <v>73</v>
      </c>
      <c r="G18" s="32"/>
      <c r="H18" s="4">
        <v>5</v>
      </c>
      <c r="I18" s="4">
        <v>5</v>
      </c>
      <c r="J18" s="4"/>
    </row>
    <row r="19" spans="1:11" s="1" customFormat="1" ht="60">
      <c r="A19" s="46"/>
      <c r="B19" s="47"/>
      <c r="C19" s="51" t="s">
        <v>35</v>
      </c>
      <c r="D19" s="15" t="s">
        <v>74</v>
      </c>
      <c r="E19" s="16" t="s">
        <v>75</v>
      </c>
      <c r="F19" s="36">
        <v>1</v>
      </c>
      <c r="G19" s="37"/>
      <c r="H19" s="17">
        <v>5</v>
      </c>
      <c r="I19" s="17">
        <v>5</v>
      </c>
      <c r="J19" s="17"/>
      <c r="K19" s="22"/>
    </row>
    <row r="20" spans="1:11" s="1" customFormat="1" ht="83" customHeight="1">
      <c r="A20" s="46"/>
      <c r="B20" s="47"/>
      <c r="C20" s="49"/>
      <c r="D20" s="15" t="s">
        <v>76</v>
      </c>
      <c r="E20" s="11" t="s">
        <v>77</v>
      </c>
      <c r="F20" s="33" t="s">
        <v>78</v>
      </c>
      <c r="G20" s="34"/>
      <c r="H20" s="4">
        <v>4</v>
      </c>
      <c r="I20" s="4">
        <v>4</v>
      </c>
      <c r="J20" s="4"/>
      <c r="K20" s="22"/>
    </row>
    <row r="21" spans="1:11" s="1" customFormat="1" ht="65" customHeight="1">
      <c r="A21" s="46"/>
      <c r="B21" s="47"/>
      <c r="C21" s="49"/>
      <c r="D21" s="15" t="s">
        <v>79</v>
      </c>
      <c r="E21" s="11" t="s">
        <v>80</v>
      </c>
      <c r="F21" s="33" t="s">
        <v>81</v>
      </c>
      <c r="G21" s="34"/>
      <c r="H21" s="4">
        <v>5</v>
      </c>
      <c r="I21" s="4">
        <v>5</v>
      </c>
      <c r="J21" s="4"/>
      <c r="K21" s="22"/>
    </row>
    <row r="22" spans="1:11" ht="189" customHeight="1">
      <c r="A22" s="45"/>
      <c r="B22" s="47"/>
      <c r="C22" s="50"/>
      <c r="D22" s="4" t="s">
        <v>36</v>
      </c>
      <c r="E22" s="10" t="s">
        <v>37</v>
      </c>
      <c r="F22" s="31" t="s">
        <v>38</v>
      </c>
      <c r="G22" s="32"/>
      <c r="H22" s="4">
        <v>5</v>
      </c>
      <c r="I22" s="4">
        <v>5</v>
      </c>
      <c r="J22" s="3"/>
    </row>
    <row r="23" spans="1:11" ht="75">
      <c r="A23" s="45"/>
      <c r="B23" s="47"/>
      <c r="C23" s="52" t="s">
        <v>39</v>
      </c>
      <c r="D23" s="4" t="s">
        <v>82</v>
      </c>
      <c r="E23" s="4" t="s">
        <v>83</v>
      </c>
      <c r="F23" s="33" t="s">
        <v>84</v>
      </c>
      <c r="G23" s="34"/>
      <c r="H23" s="6">
        <v>4</v>
      </c>
      <c r="I23" s="6">
        <v>0.96</v>
      </c>
      <c r="J23" s="4" t="s">
        <v>85</v>
      </c>
    </row>
    <row r="24" spans="1:11" ht="90">
      <c r="A24" s="45"/>
      <c r="B24" s="47"/>
      <c r="C24" s="53"/>
      <c r="D24" s="4" t="s">
        <v>86</v>
      </c>
      <c r="E24" s="9" t="s">
        <v>87</v>
      </c>
      <c r="F24" s="33" t="s">
        <v>88</v>
      </c>
      <c r="G24" s="34"/>
      <c r="H24" s="4">
        <v>5</v>
      </c>
      <c r="I24" s="4">
        <f>0.51+0.15+1.96</f>
        <v>2.62</v>
      </c>
      <c r="J24" s="4" t="s">
        <v>85</v>
      </c>
    </row>
    <row r="25" spans="1:11" ht="39" customHeight="1">
      <c r="A25" s="45"/>
      <c r="B25" s="47"/>
      <c r="C25" s="3" t="s">
        <v>40</v>
      </c>
      <c r="D25" s="4" t="s">
        <v>89</v>
      </c>
      <c r="E25" s="4" t="s">
        <v>90</v>
      </c>
      <c r="F25" s="38" t="s">
        <v>91</v>
      </c>
      <c r="G25" s="39"/>
      <c r="H25" s="4">
        <v>3</v>
      </c>
      <c r="I25" s="4">
        <v>3</v>
      </c>
      <c r="J25" s="4"/>
    </row>
    <row r="26" spans="1:11" ht="30">
      <c r="A26" s="45"/>
      <c r="B26" s="47" t="s">
        <v>41</v>
      </c>
      <c r="C26" s="12" t="s">
        <v>42</v>
      </c>
      <c r="D26" s="4" t="s">
        <v>92</v>
      </c>
      <c r="E26" s="4" t="s">
        <v>92</v>
      </c>
      <c r="F26" s="40" t="s">
        <v>92</v>
      </c>
      <c r="G26" s="41"/>
      <c r="H26" s="4"/>
      <c r="I26" s="3"/>
      <c r="J26" s="3"/>
    </row>
    <row r="27" spans="1:11" ht="54" customHeight="1">
      <c r="A27" s="45"/>
      <c r="B27" s="47"/>
      <c r="C27" s="54" t="s">
        <v>43</v>
      </c>
      <c r="D27" s="4" t="s">
        <v>93</v>
      </c>
      <c r="E27" s="4" t="s">
        <v>94</v>
      </c>
      <c r="F27" s="35" t="s">
        <v>95</v>
      </c>
      <c r="G27" s="57"/>
      <c r="H27" s="4">
        <v>7.5</v>
      </c>
      <c r="I27" s="17">
        <v>7.5</v>
      </c>
      <c r="J27" s="3"/>
    </row>
    <row r="28" spans="1:11" ht="81" customHeight="1">
      <c r="A28" s="45"/>
      <c r="B28" s="47"/>
      <c r="C28" s="55"/>
      <c r="D28" s="4" t="s">
        <v>96</v>
      </c>
      <c r="E28" s="4" t="s">
        <v>97</v>
      </c>
      <c r="F28" s="35" t="s">
        <v>98</v>
      </c>
      <c r="G28" s="32"/>
      <c r="H28" s="4">
        <v>7.5</v>
      </c>
      <c r="I28" s="4">
        <v>7.5</v>
      </c>
      <c r="J28" s="3"/>
    </row>
    <row r="29" spans="1:11" ht="81" customHeight="1">
      <c r="A29" s="45"/>
      <c r="B29" s="47"/>
      <c r="C29" s="56"/>
      <c r="D29" s="4" t="s">
        <v>44</v>
      </c>
      <c r="E29" s="4" t="s">
        <v>99</v>
      </c>
      <c r="F29" s="31" t="s">
        <v>45</v>
      </c>
      <c r="G29" s="32"/>
      <c r="H29" s="4">
        <v>7.5</v>
      </c>
      <c r="I29" s="4">
        <v>7.5</v>
      </c>
      <c r="J29" s="3"/>
    </row>
    <row r="30" spans="1:11" ht="44.5" customHeight="1">
      <c r="A30" s="45"/>
      <c r="B30" s="47"/>
      <c r="C30" s="12" t="s">
        <v>46</v>
      </c>
      <c r="D30" s="4" t="s">
        <v>92</v>
      </c>
      <c r="E30" s="4" t="s">
        <v>92</v>
      </c>
      <c r="F30" s="40" t="s">
        <v>92</v>
      </c>
      <c r="G30" s="41"/>
      <c r="H30" s="4"/>
      <c r="I30" s="3"/>
      <c r="J30" s="3"/>
    </row>
    <row r="31" spans="1:11" ht="135">
      <c r="A31" s="45"/>
      <c r="B31" s="47"/>
      <c r="C31" s="12" t="s">
        <v>47</v>
      </c>
      <c r="D31" s="4" t="s">
        <v>48</v>
      </c>
      <c r="E31" s="4" t="s">
        <v>49</v>
      </c>
      <c r="F31" s="31" t="s">
        <v>50</v>
      </c>
      <c r="G31" s="32"/>
      <c r="H31" s="4">
        <v>7.5</v>
      </c>
      <c r="I31" s="4">
        <v>7.5</v>
      </c>
      <c r="J31" s="3"/>
    </row>
    <row r="32" spans="1:11" ht="60">
      <c r="A32" s="45"/>
      <c r="B32" s="12" t="s">
        <v>51</v>
      </c>
      <c r="C32" s="12" t="s">
        <v>52</v>
      </c>
      <c r="D32" s="4" t="s">
        <v>100</v>
      </c>
      <c r="E32" s="4" t="s">
        <v>101</v>
      </c>
      <c r="F32" s="31" t="s">
        <v>53</v>
      </c>
      <c r="G32" s="32"/>
      <c r="H32" s="4">
        <v>10</v>
      </c>
      <c r="I32" s="3">
        <v>10</v>
      </c>
      <c r="J32" s="4"/>
    </row>
    <row r="33" spans="1:10" ht="15">
      <c r="A33" s="42" t="s">
        <v>54</v>
      </c>
      <c r="B33" s="42"/>
      <c r="C33" s="42"/>
      <c r="D33" s="42"/>
      <c r="E33" s="42"/>
      <c r="F33" s="42"/>
      <c r="G33" s="42"/>
      <c r="H33" s="18">
        <v>100</v>
      </c>
      <c r="I33" s="23">
        <f>SUM(I15:I32)+J8</f>
        <v>86.869285714285709</v>
      </c>
      <c r="J33" s="3"/>
    </row>
    <row r="34" spans="1:10" ht="161" customHeight="1">
      <c r="A34" s="43" t="s">
        <v>55</v>
      </c>
      <c r="B34" s="44"/>
      <c r="C34" s="44"/>
      <c r="D34" s="44"/>
      <c r="E34" s="44"/>
      <c r="F34" s="44"/>
      <c r="G34" s="44"/>
      <c r="H34" s="44"/>
      <c r="I34" s="44"/>
      <c r="J34" s="44"/>
    </row>
  </sheetData>
  <mergeCells count="44">
    <mergeCell ref="F32:G32"/>
    <mergeCell ref="A33:G33"/>
    <mergeCell ref="A34:J34"/>
    <mergeCell ref="A12:A13"/>
    <mergeCell ref="A14:A32"/>
    <mergeCell ref="B15:B25"/>
    <mergeCell ref="B26:B31"/>
    <mergeCell ref="C15:C18"/>
    <mergeCell ref="C19:C22"/>
    <mergeCell ref="C23:C24"/>
    <mergeCell ref="C27:C29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4" type="noConversion"/>
  <pageMargins left="0.70763888888888904" right="0.51180555555555596" top="0.55000000000000004" bottom="0.55000000000000004" header="0.31388888888888899" footer="0.31388888888888899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2020-04-24T18:17:00Z</cp:lastPrinted>
  <dcterms:created xsi:type="dcterms:W3CDTF">2015-06-07T10:17:00Z</dcterms:created>
  <dcterms:modified xsi:type="dcterms:W3CDTF">2022-05-25T01:51:11Z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D17AE7AF84644E0C88FF7739DEA5DCEC</vt:lpwstr>
  </property>
</Properties>
</file>