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<sst xmlns="http://schemas.openxmlformats.org/spreadsheetml/2006/main" count="84" uniqueCount="63">
  <si>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</si>
  <si>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</si>
  <si>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</si>
  <si>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改革与发展项目-畜牧所-动物饲养与疫病防控</t>
  </si>
  <si>
    <t>主管部门</t>
  </si>
  <si>
    <t>实施单位</t>
  </si>
  <si>
    <t>项目负责人</t>
  </si>
  <si>
    <t>刘爵</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</si>
  <si>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</si>
  <si>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</si>
  <si>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</si>
  <si>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</si>
  <si>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</si>
  <si>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</si>
  <si>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</si>
  <si>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</si>
  <si>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</si>
  <si>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</si>
  <si>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</si>
  <si>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</si>
  <si>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</si>
  <si>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</si>
  <si>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</si>
  <si>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</si>
  <si>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</si>
  <si>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 探明长效缓释曲普瑞林作用机制。采血检测曲普瑞林在母猪体内的代谢规律，分析其对母猪FSH、LH、E2、P2等激素水平以及卵泡发育的影响，总结长效缓释曲普瑞林作用对母猪激素水平和卵泡发育的影响规律。                                                     2获得GlcN体外最佳处理浓度和时间，初步阐明GlcN对pTr细胞类固醇合成的影响及相关基因表达的影响。                                      3完成不同钙添加水平、不同磷添加水平和钙磷互作关系对种鸽的产蛋性能、种蛋孵化以及哺喂乳鸽的生长性能和胫骨发育情况的动物饲养试验。                                                                                                                            4研究乳酸菌L. plantarum ZLP001调节宿主防御肽表达通过的主要模式识别受体、胞内信号转导途径，以及核转录因子等。初步阐明L. plantarum ZLP001调控猪宿主防御肽表达可能的信号通路。
5完成乳酸片球菌在猪消化道的动态监测，结合猪群生产确定乳酸片球菌的最佳饲喂方案。                                                     6完成母鸡第3阶段的采样及常规肉品质的分析测定工作。完成北京油鸡3个不同阶段样品的多组学试验检测工作并进行生物信息学分析                               7通过研究MDV ICP0蛋白对宿主细胞PML NBs装配及关键组分的影响，解析MDV ICP0蛋白抑制宿主细胞PML NBs抗病毒反应过程中的作用机理，为揭示马立克氏病毒潜伏感染机制提供理论依据。                                                                                     8成功建立犬细小病毒感染动物模型。                                                                                                                  9 构建成功荧光素酶报告基因质粒；成功建立荧光素酶活性检测体系。                                                                                          10用不同日龄鸭评价鸭坦布苏病毒病灭活疫苗免疫攻毒保护效果并检测HI抗体，研究HI抗体效价与攻毒保护相关性。                                                         11建立细胞源毒种种子批（基础种子批和生产种子批），试生产3～5批鸭坦布苏病毒病灭活疫苗，安全和效力检验结果符合现有疫苗的质量标准。                                                                                                                                12优化鸡胚培养方式制备NDV（La Sota株）和IBV(M41株)抗原相关工作，完成NDV、IBV在鸡胚上的最佳增殖工艺生产规程，即NDV的HA≥1:512，每0.1ml≥108.0EID50，IBV(M41株)每0.1ml达到106.5-7.5EID50；                                                                           13完成“细胞工厂”制备工艺在两株细胞结合型疫苗毒株——鸡马立克氏病活疫苗（CVI988/Rispens株）和鸡马立克氏病基因缺失活疫苗（SC9-1株）的病毒效价和重复使用的比较研究：同等生产条件下，通过最佳的“细胞工厂”制备工艺的单位病毒收获效价同比“玻璃转瓶”制备工艺可提升20～30%；通过工作流程处理和质量控制可重复使用“细胞工厂”至40次，同等生产条件下比较病毒和感染细胞收获无显著性差异。                                                                                                 14研究重组蛋白抗体的ELISA检测方法，确定蛋白包被浓度、阴阳性对照血清稀释度、酶标二抗以及底物反应条件；用建立的ELISA试剂盒检测鸡传染性鼻炎亚单位免疫后抗体产生规律；                                                                                                  15开展鸽腺病毒的分离、鉴定和血清学调查，阐明鸽场鸽腺病毒流行情况；进行鸽腺病毒Hexon基因克隆及遗传进化分析，阐明遗传进化关系。</t>
  </si>
  <si>
    <t>1、课题在本年度探明了长效缓释曲普瑞林处理母猪的适宜剂量及其对母猪生殖激素水平的影响，初步确定了长效缓释曲普瑞林存在应用于母猪情期同步化的可能性，将进一步开展相关试验，改善生产效果,发表相关论文1篇。
2、获得了GlcN刺激pTr增殖的时间（48h）和浓度（1μM），GlcN能够促进pTr体外孕酮（P4）和雌二醇（E2）的合成，分子机理主要是GlcN通过调控转录因子SMAT3或STAT3上调编码类固醇激素合成酶关键基因StAR、CYP19A1等的表达，进而调控pTr类固醇激素的合成。
3、本年度完成了保健砂不同磷水平及钙磷比例对种鸽及其后代影响的动物试验，共使用196对种鸽，包括1个不加磷的对照组和3个试验组（磷添加水平分别为0.2%、0.4%和0.8%），各组钙磷比依次为3.8、2.3、1.7和1.1，试验期共60天，采集了血清、鸽乳、肠道及胫骨等样品，对种鸽的产蛋周期、蛋重、乳鸽体重、血液敏感指标（Ca、P和ALP）以及胫骨灰分、强度和胫骨Ca、P进行了检测分析，结果表明全价饲粮中添加钙与磷水平分别为1%和0.8%时，试验鸽生产性能（生产周期和蛋重）较差，甚至影响哺育乳鸽的生长发育，不添加磷而钙水平正常的对照组（钙磷比为3.8）试验鸽则未表现明显缺磷症状，与加磷组差异不明显。根据已测定的各项指标，本次试验中种鸽饲粮适宜添加磷水平为0.4%， 适宜钙磷比例为1.7。上述工作为确定北方饲养模式下繁育期种鸽饲粮中的钙磷适宜添加水平及比例提供了试验依据。
4、研究证实L. plantarum ZLP001可能通过TLR/MAPK/AP1信号通路调节猪宿主防御肽的表达。
5、 本年度主要完成了猪源乳酸片球菌菌株特异性引物合成、菌株饲喂试验、定期监测菌株数量变化及动物生产性能指标测定等，对试验数据结果进行分析总结。发表SCI文章一篇。
6、按照计划完成北京油鸡母鸡鸡肉样品的采样及常规肉品质的分析测定工作。同时完成了北京油鸡3个不同阶段的多组学试验检测工作。
7、项目执行期间（2020年3月-12月）本研究团队严格按照财务制度支出经费共计6万元，构建了两株缺失ICP0蛋白的rMDV△ICP0病毒，检测了其复制能力并评价了对宿主细胞先天性免疫的影响，完成课题预期目标与任务。
8、a 构建成功荧光素酶报告基因质粒。b 成功建立荧光素酶活性检测体系。
9、建立了细胞源毒种种子批（基础种子批和生产种子批），试生产了3批鸭坦布苏病毒病灭活疫苗，安全和效力检验结果符合现有疫苗的质量标准。
10、优化了DF-1细胞增殖鸡传染性法氏囊病病毒（BJQ902株）工艺，制定DF-1细胞增殖IBDV工艺和制备规程；制备了抗原，物理性状均合格，动物实验在进行中，进展顺利。
11、建立了重组蛋白抗体的ELISA检测方法；用该方法检测鸡传染性鼻炎亚单位免疫后抗体产生规律；发表文章3篇；申请专利1项；1人次参加禽病学术交流会；。
12、获得了三株以上腺病毒毒株；                                           完成了200份鸽血清中和抗体测定，获得了鸽场腺病毒感染数据；                                获得了分离毒株Hexon基因序列，分析结果显示分离株基因片段序列与FAdV-4的同源性较高。
13、项目执行期间（2020年3月-12月）本研究团队严格按照财务制度支出经费共计6万元，构建了两株缺失ICP0蛋白的rMDV△ICP0病毒，检测了其复制能力并评价了对宿主细胞先天性免疫的影响，完成课题预期目标与任务。
14、本年度采用两种不同鸡马立克氏病细胞结合性病毒（包括CVI988/Rispens株和SC9-1株）以104.5、105.0、105.5、106.0PFU/层的接毒量、100ml、120ml、150ml、200 ml/层的细胞培养条件，通过“细胞工厂”与“转瓶”制备工艺进行细胞培养、病毒繁殖的收获效价测定，结果表明同等条件下，采用105.5PFU/层的接毒量和150ml 的细胞液培养条件时的“细胞工厂”制备工艺的单位病毒收获效价同比“转瓶”制备工艺提升25%。同时，通过细胞消化及无菌操作、辐射灭菌等质控流程重复使用“细胞工厂”达46次，再次用于细胞培养和收获感染病毒效价同比也无显著差异。本年度完成“细胞工厂”制备工艺转化大规模生产实践的阶段性验证研究。</t>
  </si>
  <si>
    <t>绩效指标</t>
  </si>
  <si>
    <t>一级指标</t>
  </si>
  <si>
    <t>二级指标</t>
  </si>
  <si>
    <t>三级指标</t>
  </si>
  <si>
    <t>年度指标值</t>
  </si>
  <si>
    <t>实际完成值</t>
  </si>
  <si>
    <t>偏差原因分析及改进措施</t>
  </si>
  <si>
    <t>产出指标
（40分）</t>
  </si>
  <si>
    <t>数量指标</t>
  </si>
  <si>
    <t>完成不同鸡马立克氏病毒株、不同鸡马立克氏病毒接毒量、不同细胞培养液用量在“细胞工厂”与“玻璃转瓶”制备工艺的病毒和感染细胞收获比较研究</t>
  </si>
  <si>
    <t>1完成1个显著促进细胞增值的浓度、时间。2分别设定不同钙添加水平，检测种鸽的产蛋性能、种蛋孵化以及哺喂乳鸽的生长性能和胫骨发育情况。3找出L. plantarum ZLP001诱导抗菌肽表达的主要膜识别受体。4整理论文2篇，发表论文2-3篇。发表SCI 论文1篇。5研究MDV ICP0蛋白抑制宿主细胞PML NBs抗病毒反应过程中的作用机理7分离鉴定获得最少3株鸽腺病毒毒株，完成200份鸽血清中和抗体测定</t>
  </si>
  <si>
    <t>项目实施完成情况支撑资料有待完善</t>
  </si>
  <si>
    <t>完成不同重复使用次数的“细胞工厂”制备工艺的生产收获比较研究</t>
  </si>
  <si>
    <t>1确定北方饲养模式下繁育期种鸽饲粮中钙、磷的最适添加量及其比例.2完成乳酸片球菌在猪消化道的监测，结合猪群生产确定乳酸片球菌的最佳饲喂方案。3明确可重复使用“细胞工厂”的次数以及差异比较.4解析MDV ICP0蛋白抑制宿主细胞PML NBs抗病毒反应过程中的作用机理</t>
  </si>
  <si>
    <t>质量指标</t>
  </si>
  <si>
    <t>生物反应器进行鸭坦布苏病毒增殖条件的研究</t>
  </si>
  <si>
    <t>1有效促进类固醇激素分泌，表达上调的基因和蛋,2同等制造设备、面积和人员等条件下，“细胞工厂”制备工艺培养收获的单位病毒收获效价同比 “转瓶”制备工艺可提升20～30%,.3阐明遗传进化关系</t>
  </si>
  <si>
    <t>重复使用次数研究</t>
  </si>
  <si>
    <t>1形成2种病毒在鸡胚上最佳增殖工艺生产规程13通过工作流程处理和质量控制可重复使用“细胞工厂”至40次。</t>
  </si>
  <si>
    <t>时效指标</t>
  </si>
  <si>
    <t>12个月内完成年度目标</t>
  </si>
  <si>
    <t>完成任务书指标</t>
  </si>
  <si>
    <t>成本指标</t>
  </si>
  <si>
    <t>在任务书计划范围内</t>
  </si>
  <si>
    <t>200万元</t>
  </si>
  <si>
    <t>效益指标</t>
  </si>
  <si>
    <t>经济效益指标</t>
  </si>
  <si>
    <t>无</t>
  </si>
  <si>
    <t>社会效益指标</t>
  </si>
  <si>
    <t>生态效益指标</t>
  </si>
  <si>
    <t>可持续影响指标</t>
  </si>
  <si>
    <t>满意度指标</t>
  </si>
  <si>
    <t>服务对象满意度指标</t>
  </si>
  <si>
    <t>不涉及</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</si>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</sst>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0">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等线"/>
      <charset val="134"/>
      <scheme val="minor"/>
    </font>
    <font>
      <sz val="11"/>
      <color theme="0"/>
      <name val="等线"/>
      <charset val="0"/>
      <scheme val="minor"/>
    </font>
    <font>
      <sz val="11"/>
      <color theme="1"/>
      <name val="等线"/>
      <charset val="0"/>
      <scheme val="minor"/>
    </font>
    <font>
      <sz val="11"/>
      <color rgb="FF006100"/>
      <name val="等线"/>
      <charset val="0"/>
      <scheme val="minor"/>
    </font>
    <font>
      <sz val="11"/>
      <color rgb="FFFA7D00"/>
      <name val="等线"/>
      <charset val="0"/>
      <scheme val="minor"/>
    </font>
    <font>
      <b/>
      <sz val="11"/>
      <color theme="3"/>
      <name val="等线"/>
      <charset val="134"/>
      <scheme val="minor"/>
    </font>
    <font>
      <sz val="11"/>
      <color rgb="FF3F3F76"/>
      <name val="等线"/>
      <charset val="0"/>
      <scheme val="minor"/>
    </font>
    <font>
      <sz val="11"/>
      <color rgb="FF9C0006"/>
      <name val="等线"/>
      <charset val="0"/>
      <scheme val="minor"/>
    </font>
    <font>
      <i/>
      <sz val="11"/>
      <color rgb="FF7F7F7F"/>
      <name val="等线"/>
      <charset val="0"/>
      <scheme val="minor"/>
    </font>
    <font>
      <u/>
      <sz val="11"/>
      <color rgb="FF800080"/>
      <name val="等线"/>
      <charset val="0"/>
      <scheme val="minor"/>
    </font>
    <font>
      <u/>
      <sz val="11"/>
      <color rgb="FF0000FF"/>
      <name val="等线"/>
      <charset val="0"/>
      <scheme val="minor"/>
    </font>
    <font>
      <b/>
      <sz val="11"/>
      <color rgb="FFFA7D00"/>
      <name val="等线"/>
      <charset val="0"/>
      <scheme val="minor"/>
    </font>
    <font>
      <b/>
      <sz val="13"/>
      <color theme="3"/>
      <name val="等线"/>
      <charset val="134"/>
      <scheme val="minor"/>
    </font>
    <font>
      <sz val="11"/>
      <color rgb="FFFF0000"/>
      <name val="等线"/>
      <charset val="0"/>
      <scheme val="minor"/>
    </font>
    <font>
      <b/>
      <sz val="11"/>
      <color theme="1"/>
      <name val="等线"/>
      <charset val="0"/>
      <scheme val="minor"/>
    </font>
    <font>
      <b/>
      <sz val="11"/>
      <color rgb="FF3F3F3F"/>
      <name val="等线"/>
      <charset val="0"/>
      <scheme val="minor"/>
    </font>
    <font>
      <b/>
      <sz val="15"/>
      <color theme="3"/>
      <name val="等线"/>
      <charset val="134"/>
      <scheme val="minor"/>
    </font>
    <font>
      <b/>
      <sz val="18"/>
      <color theme="3"/>
      <name val="等线"/>
      <charset val="134"/>
      <scheme val="minor"/>
    </font>
    <font>
      <b/>
      <sz val="11"/>
      <color rgb="FFFFFFFF"/>
      <name val="等线"/>
      <charset val="0"/>
      <scheme val="minor"/>
    </font>
    <font>
      <sz val="11"/>
      <color rgb="FF9C6500"/>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theme="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15" fillId="1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7" borderId="0" applyNumberFormat="0" applyBorder="0" applyAlignment="0" applyProtection="0">
      <alignment vertical="center"/>
    </xf>
    <xf numFmtId="0" fontId="16" fillId="14" borderId="0" applyNumberFormat="0" applyBorder="0" applyAlignment="0" applyProtection="0">
      <alignment vertical="center"/>
    </xf>
    <xf numFmtId="43" fontId="9" fillId="0" borderId="0" applyFont="0" applyFill="0" applyBorder="0" applyAlignment="0" applyProtection="0">
      <alignment vertical="center"/>
    </xf>
    <xf numFmtId="0" fontId="10" fillId="1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12" applyNumberFormat="0" applyFont="0" applyAlignment="0" applyProtection="0">
      <alignment vertical="center"/>
    </xf>
    <xf numFmtId="0" fontId="10" fillId="21" borderId="0" applyNumberFormat="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16" applyNumberFormat="0" applyFill="0" applyAlignment="0" applyProtection="0">
      <alignment vertical="center"/>
    </xf>
    <xf numFmtId="0" fontId="21" fillId="0" borderId="16" applyNumberFormat="0" applyFill="0" applyAlignment="0" applyProtection="0">
      <alignment vertical="center"/>
    </xf>
    <xf numFmtId="0" fontId="10" fillId="10" borderId="0" applyNumberFormat="0" applyBorder="0" applyAlignment="0" applyProtection="0">
      <alignment vertical="center"/>
    </xf>
    <xf numFmtId="0" fontId="14" fillId="0" borderId="14" applyNumberFormat="0" applyFill="0" applyAlignment="0" applyProtection="0">
      <alignment vertical="center"/>
    </xf>
    <xf numFmtId="0" fontId="10" fillId="16" borderId="0" applyNumberFormat="0" applyBorder="0" applyAlignment="0" applyProtection="0">
      <alignment vertical="center"/>
    </xf>
    <xf numFmtId="0" fontId="24" fillId="18" borderId="18" applyNumberFormat="0" applyAlignment="0" applyProtection="0">
      <alignment vertical="center"/>
    </xf>
    <xf numFmtId="0" fontId="20" fillId="18" borderId="15" applyNumberFormat="0" applyAlignment="0" applyProtection="0">
      <alignment vertical="center"/>
    </xf>
    <xf numFmtId="0" fontId="27" fillId="24" borderId="19" applyNumberFormat="0" applyAlignment="0" applyProtection="0">
      <alignment vertical="center"/>
    </xf>
    <xf numFmtId="0" fontId="11" fillId="23" borderId="0" applyNumberFormat="0" applyBorder="0" applyAlignment="0" applyProtection="0">
      <alignment vertical="center"/>
    </xf>
    <xf numFmtId="0" fontId="10" fillId="3" borderId="0" applyNumberFormat="0" applyBorder="0" applyAlignment="0" applyProtection="0">
      <alignment vertical="center"/>
    </xf>
    <xf numFmtId="0" fontId="13" fillId="0" borderId="13" applyNumberFormat="0" applyFill="0" applyAlignment="0" applyProtection="0">
      <alignment vertical="center"/>
    </xf>
    <xf numFmtId="0" fontId="23" fillId="0" borderId="17" applyNumberFormat="0" applyFill="0" applyAlignment="0" applyProtection="0">
      <alignment vertical="center"/>
    </xf>
    <xf numFmtId="0" fontId="12" fillId="7" borderId="0" applyNumberFormat="0" applyBorder="0" applyAlignment="0" applyProtection="0">
      <alignment vertical="center"/>
    </xf>
    <xf numFmtId="0" fontId="28" fillId="26" borderId="0" applyNumberFormat="0" applyBorder="0" applyAlignment="0" applyProtection="0">
      <alignment vertical="center"/>
    </xf>
    <xf numFmtId="0" fontId="11" fillId="20" borderId="0" applyNumberFormat="0" applyBorder="0" applyAlignment="0" applyProtection="0">
      <alignment vertical="center"/>
    </xf>
    <xf numFmtId="0" fontId="10" fillId="27" borderId="0" applyNumberFormat="0" applyBorder="0" applyAlignment="0" applyProtection="0">
      <alignment vertical="center"/>
    </xf>
    <xf numFmtId="0" fontId="11" fillId="25" borderId="0" applyNumberFormat="0" applyBorder="0" applyAlignment="0" applyProtection="0">
      <alignment vertical="center"/>
    </xf>
    <xf numFmtId="0" fontId="11" fillId="13" borderId="0" applyNumberFormat="0" applyBorder="0" applyAlignment="0" applyProtection="0">
      <alignment vertical="center"/>
    </xf>
    <xf numFmtId="0" fontId="11" fillId="6" borderId="0" applyNumberFormat="0" applyBorder="0" applyAlignment="0" applyProtection="0">
      <alignment vertical="center"/>
    </xf>
    <xf numFmtId="0" fontId="11" fillId="15"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11" fillId="9" borderId="0" applyNumberFormat="0" applyBorder="0" applyAlignment="0" applyProtection="0">
      <alignment vertical="center"/>
    </xf>
    <xf numFmtId="0" fontId="11" fillId="29" borderId="0" applyNumberFormat="0" applyBorder="0" applyAlignment="0" applyProtection="0">
      <alignment vertical="center"/>
    </xf>
    <xf numFmtId="0" fontId="10" fillId="22" borderId="0" applyNumberFormat="0" applyBorder="0" applyAlignment="0" applyProtection="0">
      <alignment vertical="center"/>
    </xf>
    <xf numFmtId="0" fontId="11" fillId="31" borderId="0" applyNumberFormat="0" applyBorder="0" applyAlignment="0" applyProtection="0">
      <alignment vertical="center"/>
    </xf>
    <xf numFmtId="0" fontId="10" fillId="19" borderId="0" applyNumberFormat="0" applyBorder="0" applyAlignment="0" applyProtection="0">
      <alignment vertical="center"/>
    </xf>
    <xf numFmtId="0" fontId="10" fillId="28" borderId="0" applyNumberFormat="0" applyBorder="0" applyAlignment="0" applyProtection="0">
      <alignment vertical="center"/>
    </xf>
    <xf numFmtId="0" fontId="11" fillId="5" borderId="0" applyNumberFormat="0" applyBorder="0" applyAlignment="0" applyProtection="0">
      <alignment vertical="center"/>
    </xf>
    <xf numFmtId="0" fontId="10" fillId="4" borderId="0" applyNumberFormat="0" applyBorder="0" applyAlignment="0" applyProtection="0">
      <alignment vertical="center"/>
    </xf>
  </cellStyleXfs>
  <cellXfs count="29">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wrapText="1"/>
    </xf>
    <xf numFmtId="0" fontId="3"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43" fontId="6" fillId="0" borderId="1" xfId="8"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2"/>
  <sheetViews>
    <sheetView tabSelected="1" zoomScale="55" zoomScaleNormal="55" topLeftCell="B13" workbookViewId="0">
      <selection activeCell="L25" sqref="L25:N25"/>
    </sheetView>
  </sheetViews>
  <sheetFormatPr defaultColWidth="9" defaultRowHeight="14"/>
  <cols>
    <col min="4" max="4" width="25.8833333333333" customWidth="1"/>
    <col min="5" max="5" width="7.88333333333333"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3</v>
      </c>
      <c r="D4" s="4"/>
      <c r="E4" s="4"/>
      <c r="F4" s="4"/>
      <c r="G4" s="4"/>
      <c r="H4" s="3" t="s">
        <v>5</v>
      </c>
      <c r="I4" s="4" t="s">
        <v>3</v>
      </c>
      <c r="J4" s="4"/>
      <c r="K4" s="4"/>
      <c r="L4" s="4"/>
      <c r="M4" s="4"/>
      <c r="N4" s="4"/>
    </row>
    <row r="5" spans="1:14">
      <c r="A5" s="3" t="s">
        <v>6</v>
      </c>
      <c r="B5" s="3"/>
      <c r="C5" s="4" t="s">
        <v>7</v>
      </c>
      <c r="D5" s="4"/>
      <c r="E5" s="4"/>
      <c r="F5" s="4"/>
      <c r="G5" s="4"/>
      <c r="H5" s="3" t="s">
        <v>8</v>
      </c>
      <c r="I5" s="4"/>
      <c r="J5" s="4"/>
      <c r="K5" s="4"/>
      <c r="L5" s="4"/>
      <c r="M5" s="4"/>
      <c r="N5" s="4"/>
    </row>
    <row r="6" spans="1:14">
      <c r="A6" s="3" t="s">
        <v>9</v>
      </c>
      <c r="B6" s="3"/>
      <c r="C6" s="3"/>
      <c r="D6" s="3"/>
      <c r="E6" s="3"/>
      <c r="F6" s="3" t="s">
        <v>10</v>
      </c>
      <c r="G6" s="3" t="s">
        <v>11</v>
      </c>
      <c r="H6" s="3" t="s">
        <v>12</v>
      </c>
      <c r="I6" s="3" t="s">
        <v>13</v>
      </c>
      <c r="J6" s="3"/>
      <c r="K6" s="3"/>
      <c r="L6" s="3"/>
      <c r="M6" s="3" t="s">
        <v>14</v>
      </c>
      <c r="N6" s="3" t="s">
        <v>15</v>
      </c>
    </row>
    <row r="7" spans="1:14">
      <c r="A7" s="3" t="s">
        <v>16</v>
      </c>
      <c r="B7" s="3"/>
      <c r="C7" s="5" t="s">
        <v>17</v>
      </c>
      <c r="D7" s="5"/>
      <c r="E7" s="5"/>
      <c r="F7" s="4">
        <v>200</v>
      </c>
      <c r="G7" s="4">
        <f>13+12+12.27+12+13+12.65+6+12.86+29.4682+12.58+13+12.545+6+9.65</f>
        <v>177.0232</v>
      </c>
      <c r="H7" s="4">
        <f>12.87+12+12.27+12+13+12.65+6+12.86+29.4682+12.58+13+6+9.65</f>
        <v>164.3482</v>
      </c>
      <c r="I7" s="3">
        <v>10</v>
      </c>
      <c r="J7" s="3"/>
      <c r="K7" s="3"/>
      <c r="L7" s="3"/>
      <c r="M7" s="22">
        <f>H7/G7</f>
        <v>0.928399215470063</v>
      </c>
      <c r="N7" s="4">
        <f>M7*10</f>
        <v>9.28399215470063</v>
      </c>
    </row>
    <row r="8" spans="1:14">
      <c r="A8" s="6"/>
      <c r="B8" s="6"/>
      <c r="C8" s="3" t="s">
        <v>18</v>
      </c>
      <c r="D8" s="3"/>
      <c r="E8" s="3"/>
      <c r="F8" s="4">
        <v>200</v>
      </c>
      <c r="G8" s="4">
        <f>13+12+12.27+12+13+12.65+6+12.86+29.4682+12.58+13+12.545+6+9.65</f>
        <v>177.0232</v>
      </c>
      <c r="H8" s="4">
        <f>12.87+12+12.27+12+13+12.65+6+12.86+29.4682+12.58+13+6+9.65</f>
        <v>164.3482</v>
      </c>
      <c r="I8" s="4" t="s">
        <v>19</v>
      </c>
      <c r="J8" s="4"/>
      <c r="K8" s="4"/>
      <c r="L8" s="4"/>
      <c r="M8" s="4"/>
      <c r="N8" s="4" t="s">
        <v>19</v>
      </c>
    </row>
    <row r="9" spans="1:14">
      <c r="A9" s="6"/>
      <c r="B9" s="6"/>
      <c r="C9" s="3" t="s">
        <v>20</v>
      </c>
      <c r="D9" s="3"/>
      <c r="E9" s="3"/>
      <c r="F9" s="4"/>
      <c r="G9" s="4"/>
      <c r="H9" s="4"/>
      <c r="I9" s="4" t="s">
        <v>19</v>
      </c>
      <c r="J9" s="4"/>
      <c r="K9" s="4"/>
      <c r="L9" s="4"/>
      <c r="M9" s="4"/>
      <c r="N9" s="4" t="s">
        <v>19</v>
      </c>
    </row>
    <row r="10" spans="1:14">
      <c r="A10" s="6"/>
      <c r="B10" s="6"/>
      <c r="C10" s="3" t="s">
        <v>21</v>
      </c>
      <c r="D10" s="3"/>
      <c r="E10" s="3"/>
      <c r="F10" s="4"/>
      <c r="G10" s="4"/>
      <c r="H10" s="4"/>
      <c r="I10" s="4" t="s">
        <v>19</v>
      </c>
      <c r="J10" s="4"/>
      <c r="K10" s="4"/>
      <c r="L10" s="4"/>
      <c r="M10" s="4"/>
      <c r="N10" s="4" t="s">
        <v>19</v>
      </c>
    </row>
    <row r="11" spans="1:14">
      <c r="A11" s="3" t="s">
        <v>22</v>
      </c>
      <c r="B11" s="3" t="s">
        <v>23</v>
      </c>
      <c r="C11" s="3"/>
      <c r="D11" s="3"/>
      <c r="E11" s="3"/>
      <c r="F11" s="3"/>
      <c r="G11" s="3"/>
      <c r="H11" s="3" t="s">
        <v>24</v>
      </c>
      <c r="I11" s="3"/>
      <c r="J11" s="3"/>
      <c r="K11" s="3"/>
      <c r="L11" s="3"/>
      <c r="M11" s="3"/>
      <c r="N11" s="3"/>
    </row>
    <row r="12" ht="366.6" customHeight="1" spans="1:14">
      <c r="A12" s="3"/>
      <c r="B12" s="7" t="s">
        <v>25</v>
      </c>
      <c r="C12" s="7"/>
      <c r="D12" s="7"/>
      <c r="E12" s="7"/>
      <c r="F12" s="7"/>
      <c r="G12" s="7"/>
      <c r="H12" s="7" t="s">
        <v>26</v>
      </c>
      <c r="I12" s="7"/>
      <c r="J12" s="7"/>
      <c r="K12" s="7"/>
      <c r="L12" s="7"/>
      <c r="M12" s="7"/>
      <c r="N12" s="7"/>
    </row>
    <row r="13" ht="31.8" customHeight="1" spans="1:14">
      <c r="A13" s="8" t="s">
        <v>27</v>
      </c>
      <c r="B13" s="3" t="s">
        <v>28</v>
      </c>
      <c r="C13" s="3" t="s">
        <v>29</v>
      </c>
      <c r="D13" s="3" t="s">
        <v>30</v>
      </c>
      <c r="E13" s="3" t="s">
        <v>31</v>
      </c>
      <c r="F13" s="3"/>
      <c r="G13" s="3"/>
      <c r="H13" s="3" t="s">
        <v>32</v>
      </c>
      <c r="I13" s="3"/>
      <c r="J13" s="3" t="s">
        <v>13</v>
      </c>
      <c r="K13" s="3" t="s">
        <v>15</v>
      </c>
      <c r="L13" s="3" t="s">
        <v>33</v>
      </c>
      <c r="M13" s="3"/>
      <c r="N13" s="3"/>
    </row>
    <row r="14" ht="54" customHeight="1" spans="1:14">
      <c r="A14" s="9"/>
      <c r="B14" s="3" t="s">
        <v>34</v>
      </c>
      <c r="C14" s="8" t="s">
        <v>35</v>
      </c>
      <c r="D14" s="10" t="s">
        <v>36</v>
      </c>
      <c r="E14" s="11" t="s">
        <v>37</v>
      </c>
      <c r="F14" s="11"/>
      <c r="G14" s="11"/>
      <c r="H14" s="12" t="str">
        <f>E14</f>
        <v>1完成1个显著促进细胞增值的浓度、时间。2分别设定不同钙添加水平，检测种鸽的产蛋性能、种蛋孵化以及哺喂乳鸽的生长性能和胫骨发育情况。3找出L. plantarum ZLP001诱导抗菌肽表达的主要膜识别受体。4整理论文2篇，发表论文2-3篇。发表SCI 论文1篇。5研究MDV ICP0蛋白抑制宿主细胞PML NBs抗病毒反应过程中的作用机理7分离鉴定获得最少3株鸽腺病毒毒株，完成200份鸽血清中和抗体测定</v>
      </c>
      <c r="I14" s="23"/>
      <c r="J14" s="4">
        <v>20</v>
      </c>
      <c r="K14" s="4">
        <v>15</v>
      </c>
      <c r="L14" s="4" t="s">
        <v>38</v>
      </c>
      <c r="M14" s="4"/>
      <c r="N14" s="4"/>
    </row>
    <row r="15" ht="21.6" customHeight="1" spans="1:14">
      <c r="A15" s="9"/>
      <c r="B15" s="3"/>
      <c r="C15" s="9"/>
      <c r="D15" s="10" t="s">
        <v>39</v>
      </c>
      <c r="E15" s="11" t="s">
        <v>40</v>
      </c>
      <c r="F15" s="11"/>
      <c r="G15" s="11"/>
      <c r="H15" s="12" t="str">
        <f>E15</f>
        <v>1确定北方饲养模式下繁育期种鸽饲粮中钙、磷的最适添加量及其比例.2完成乳酸片球菌在猪消化道的监测，结合猪群生产确定乳酸片球菌的最佳饲喂方案。3明确可重复使用“细胞工厂”的次数以及差异比较.4解析MDV ICP0蛋白抑制宿主细胞PML NBs抗病毒反应过程中的作用机理</v>
      </c>
      <c r="I15" s="23"/>
      <c r="J15" s="4">
        <v>20</v>
      </c>
      <c r="K15" s="4">
        <v>15</v>
      </c>
      <c r="L15" s="4" t="s">
        <v>38</v>
      </c>
      <c r="M15" s="4"/>
      <c r="N15" s="4"/>
    </row>
    <row r="16" spans="1:14">
      <c r="A16" s="9"/>
      <c r="B16" s="3"/>
      <c r="C16" s="13"/>
      <c r="D16" s="10"/>
      <c r="E16" s="11"/>
      <c r="F16" s="11"/>
      <c r="G16" s="11"/>
      <c r="H16" s="12"/>
      <c r="I16" s="23"/>
      <c r="J16" s="4"/>
      <c r="K16" s="4"/>
      <c r="L16" s="4"/>
      <c r="M16" s="4"/>
      <c r="N16" s="4"/>
    </row>
    <row r="17" ht="21.6" customHeight="1" spans="1:14">
      <c r="A17" s="9"/>
      <c r="B17" s="3"/>
      <c r="C17" s="8" t="s">
        <v>41</v>
      </c>
      <c r="D17" s="10" t="s">
        <v>42</v>
      </c>
      <c r="E17" s="11" t="s">
        <v>43</v>
      </c>
      <c r="F17" s="11"/>
      <c r="G17" s="11"/>
      <c r="H17" s="12" t="str">
        <f>E17</f>
        <v>1有效促进类固醇激素分泌，表达上调的基因和蛋,2同等制造设备、面积和人员等条件下，“细胞工厂”制备工艺培养收获的单位病毒收获效价同比 “转瓶”制备工艺可提升20～30%,.3阐明遗传进化关系</v>
      </c>
      <c r="I17" s="23"/>
      <c r="J17" s="4">
        <v>20</v>
      </c>
      <c r="K17" s="4">
        <v>16</v>
      </c>
      <c r="L17" s="4" t="s">
        <v>38</v>
      </c>
      <c r="M17" s="4"/>
      <c r="N17" s="4"/>
    </row>
    <row r="18" ht="13.8" customHeight="1" spans="1:14">
      <c r="A18" s="9"/>
      <c r="B18" s="3"/>
      <c r="C18" s="9"/>
      <c r="D18" s="10" t="s">
        <v>44</v>
      </c>
      <c r="E18" s="11" t="s">
        <v>45</v>
      </c>
      <c r="F18" s="11"/>
      <c r="G18" s="11"/>
      <c r="H18" s="12" t="str">
        <f>E18</f>
        <v>1形成2种病毒在鸡胚上最佳增殖工艺生产规程13通过工作流程处理和质量控制可重复使用“细胞工厂”至40次。</v>
      </c>
      <c r="I18" s="23"/>
      <c r="J18" s="4">
        <v>20</v>
      </c>
      <c r="K18" s="4">
        <v>16</v>
      </c>
      <c r="L18" s="4" t="s">
        <v>38</v>
      </c>
      <c r="M18" s="4"/>
      <c r="N18" s="4"/>
    </row>
    <row r="19" spans="1:14">
      <c r="A19" s="9"/>
      <c r="B19" s="3"/>
      <c r="C19" s="13"/>
      <c r="D19" s="10"/>
      <c r="E19" s="14"/>
      <c r="F19" s="15"/>
      <c r="G19" s="16"/>
      <c r="H19" s="12"/>
      <c r="I19" s="23"/>
      <c r="J19" s="4"/>
      <c r="K19" s="4"/>
      <c r="L19" s="4"/>
      <c r="M19" s="4"/>
      <c r="N19" s="4"/>
    </row>
    <row r="20" ht="13.8" customHeight="1" spans="1:14">
      <c r="A20" s="9"/>
      <c r="B20" s="3"/>
      <c r="C20" s="8" t="s">
        <v>46</v>
      </c>
      <c r="D20" s="10" t="s">
        <v>47</v>
      </c>
      <c r="E20" s="11" t="s">
        <v>48</v>
      </c>
      <c r="F20" s="11"/>
      <c r="G20" s="11"/>
      <c r="H20" s="12" t="str">
        <f>E20</f>
        <v>完成任务书指标</v>
      </c>
      <c r="I20" s="23"/>
      <c r="J20" s="4">
        <v>5</v>
      </c>
      <c r="K20" s="4">
        <v>5</v>
      </c>
      <c r="L20" s="4" t="s">
        <v>38</v>
      </c>
      <c r="M20" s="4"/>
      <c r="N20" s="4"/>
    </row>
    <row r="21" spans="1:14">
      <c r="A21" s="9"/>
      <c r="B21" s="3"/>
      <c r="C21" s="9"/>
      <c r="D21" s="10"/>
      <c r="E21" s="11"/>
      <c r="F21" s="11"/>
      <c r="G21" s="11"/>
      <c r="H21" s="12"/>
      <c r="I21" s="23"/>
      <c r="J21" s="4"/>
      <c r="K21" s="4"/>
      <c r="L21" s="4"/>
      <c r="M21" s="4"/>
      <c r="N21" s="4"/>
    </row>
    <row r="22" spans="1:14">
      <c r="A22" s="9"/>
      <c r="B22" s="3"/>
      <c r="C22" s="13"/>
      <c r="D22" s="10"/>
      <c r="E22" s="11"/>
      <c r="F22" s="11"/>
      <c r="G22" s="11"/>
      <c r="H22" s="12"/>
      <c r="I22" s="23"/>
      <c r="J22" s="4"/>
      <c r="K22" s="4"/>
      <c r="L22" s="4"/>
      <c r="M22" s="4"/>
      <c r="N22" s="4"/>
    </row>
    <row r="23" ht="22.05" customHeight="1" spans="1:14">
      <c r="A23" s="9"/>
      <c r="B23" s="3"/>
      <c r="C23" s="3" t="s">
        <v>49</v>
      </c>
      <c r="D23" s="10" t="s">
        <v>50</v>
      </c>
      <c r="E23" s="14" t="s">
        <v>51</v>
      </c>
      <c r="F23" s="15"/>
      <c r="G23" s="16"/>
      <c r="H23" s="12" t="str">
        <f t="shared" ref="H23:H26" si="0">E23</f>
        <v>200万元</v>
      </c>
      <c r="I23" s="23"/>
      <c r="J23" s="4">
        <v>5</v>
      </c>
      <c r="K23" s="4">
        <v>5</v>
      </c>
      <c r="L23" s="4" t="s">
        <v>38</v>
      </c>
      <c r="M23" s="4"/>
      <c r="N23" s="4"/>
    </row>
    <row r="24" ht="24" spans="1:14">
      <c r="A24" s="9"/>
      <c r="B24" s="3" t="s">
        <v>52</v>
      </c>
      <c r="C24" s="3" t="s">
        <v>53</v>
      </c>
      <c r="D24" s="10" t="s">
        <v>53</v>
      </c>
      <c r="E24" s="4" t="s">
        <v>54</v>
      </c>
      <c r="F24" s="4"/>
      <c r="G24" s="4"/>
      <c r="H24" s="12" t="str">
        <f t="shared" si="0"/>
        <v>无</v>
      </c>
      <c r="I24" s="23"/>
      <c r="J24" s="4"/>
      <c r="K24" s="4"/>
      <c r="L24" s="4"/>
      <c r="M24" s="4"/>
      <c r="N24" s="4"/>
    </row>
    <row r="25" ht="24" spans="1:14">
      <c r="A25" s="9"/>
      <c r="B25" s="3"/>
      <c r="C25" s="3" t="s">
        <v>55</v>
      </c>
      <c r="D25" s="10" t="s">
        <v>55</v>
      </c>
      <c r="E25" s="11" t="s">
        <v>54</v>
      </c>
      <c r="F25" s="11"/>
      <c r="G25" s="11"/>
      <c r="H25" s="12" t="str">
        <f t="shared" si="0"/>
        <v>无</v>
      </c>
      <c r="I25" s="23"/>
      <c r="J25" s="4"/>
      <c r="K25" s="4"/>
      <c r="L25" s="4"/>
      <c r="M25" s="4"/>
      <c r="N25" s="4"/>
    </row>
    <row r="26" ht="24" spans="1:14">
      <c r="A26" s="9"/>
      <c r="B26" s="3"/>
      <c r="C26" s="3" t="s">
        <v>56</v>
      </c>
      <c r="D26" s="10" t="s">
        <v>56</v>
      </c>
      <c r="E26" s="4" t="s">
        <v>54</v>
      </c>
      <c r="F26" s="4"/>
      <c r="G26" s="4"/>
      <c r="H26" s="12" t="str">
        <f t="shared" si="0"/>
        <v>无</v>
      </c>
      <c r="I26" s="23"/>
      <c r="J26" s="4"/>
      <c r="K26" s="4"/>
      <c r="L26" s="4"/>
      <c r="M26" s="4"/>
      <c r="N26" s="4"/>
    </row>
    <row r="27" ht="22.05" customHeight="1" spans="1:14">
      <c r="A27" s="9"/>
      <c r="B27" s="3"/>
      <c r="C27" s="3" t="s">
        <v>57</v>
      </c>
      <c r="D27" s="10"/>
      <c r="E27" s="4"/>
      <c r="F27" s="4"/>
      <c r="G27" s="4"/>
      <c r="H27" s="12"/>
      <c r="I27" s="23"/>
      <c r="J27" s="4"/>
      <c r="K27" s="4"/>
      <c r="L27" s="4"/>
      <c r="M27" s="4"/>
      <c r="N27" s="4"/>
    </row>
    <row r="28" ht="25.05" customHeight="1" spans="1:14">
      <c r="A28" s="9"/>
      <c r="B28" s="8" t="s">
        <v>58</v>
      </c>
      <c r="C28" s="3" t="s">
        <v>59</v>
      </c>
      <c r="D28" s="10" t="s">
        <v>60</v>
      </c>
      <c r="E28" s="4" t="s">
        <v>54</v>
      </c>
      <c r="F28" s="4"/>
      <c r="G28" s="4"/>
      <c r="H28" s="17" t="s">
        <v>54</v>
      </c>
      <c r="I28" s="24"/>
      <c r="J28" s="25"/>
      <c r="K28" s="4"/>
      <c r="L28" s="4"/>
      <c r="M28" s="4"/>
      <c r="N28" s="4"/>
    </row>
    <row r="29" ht="13.8" hidden="1" customHeight="1" spans="1:14">
      <c r="A29" s="13"/>
      <c r="B29" s="13"/>
      <c r="C29" s="3"/>
      <c r="D29" s="10"/>
      <c r="E29" s="4"/>
      <c r="F29" s="4"/>
      <c r="G29" s="4"/>
      <c r="H29" s="18"/>
      <c r="I29" s="26"/>
      <c r="J29" s="27"/>
      <c r="K29" s="4"/>
      <c r="L29" s="4"/>
      <c r="M29" s="4"/>
      <c r="N29" s="4"/>
    </row>
    <row r="30" spans="1:14">
      <c r="A30" s="19" t="s">
        <v>61</v>
      </c>
      <c r="B30" s="19"/>
      <c r="C30" s="19"/>
      <c r="D30" s="19"/>
      <c r="E30" s="19"/>
      <c r="F30" s="19"/>
      <c r="G30" s="19"/>
      <c r="H30" s="19"/>
      <c r="I30" s="19"/>
      <c r="J30" s="19">
        <v>100</v>
      </c>
      <c r="K30" s="28">
        <f>SUM(K14:K29)+N7</f>
        <v>81.2839921547006</v>
      </c>
      <c r="L30" s="4"/>
      <c r="M30" s="4"/>
      <c r="N30" s="4"/>
    </row>
    <row r="31" spans="1:14">
      <c r="A31" s="20"/>
      <c r="B31" s="20"/>
      <c r="C31" s="20"/>
      <c r="D31" s="20"/>
      <c r="E31" s="20"/>
      <c r="F31" s="20"/>
      <c r="G31" s="20"/>
      <c r="H31" s="20"/>
      <c r="I31" s="20"/>
      <c r="J31" s="20"/>
      <c r="K31" s="20"/>
      <c r="L31" s="20"/>
      <c r="M31" s="20"/>
      <c r="N31" s="20"/>
    </row>
    <row r="32" ht="127.2" customHeight="1" spans="1:14">
      <c r="A32" s="21" t="s">
        <v>62</v>
      </c>
      <c r="B32" s="21"/>
      <c r="C32" s="21"/>
      <c r="D32" s="21"/>
      <c r="E32" s="21"/>
      <c r="F32" s="21"/>
      <c r="G32" s="21"/>
      <c r="H32" s="21"/>
      <c r="I32" s="21"/>
      <c r="J32" s="21"/>
      <c r="K32" s="21"/>
      <c r="L32" s="21"/>
      <c r="M32" s="21"/>
      <c r="N32" s="21"/>
    </row>
  </sheetData>
  <mergeCells count="9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A30:I30"/>
    <mergeCell ref="L30:N30"/>
    <mergeCell ref="A32:N32"/>
    <mergeCell ref="A11:A12"/>
    <mergeCell ref="A13:A29"/>
    <mergeCell ref="B14:B23"/>
    <mergeCell ref="B24:B27"/>
    <mergeCell ref="B28:B29"/>
    <mergeCell ref="C14:C16"/>
    <mergeCell ref="C17:C19"/>
    <mergeCell ref="C20:C22"/>
    <mergeCell ref="C28:C29"/>
    <mergeCell ref="D28:D29"/>
    <mergeCell ref="J28:J29"/>
    <mergeCell ref="K28:K29"/>
    <mergeCell ref="H28:I29"/>
    <mergeCell ref="L28:N29"/>
    <mergeCell ref="E28:G29"/>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2021-06-07T04:05:23Z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