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245465CF-2CDA-4364-B65C-ED85DB9182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8" i="1" l="1"/>
  <c r="G8" i="1"/>
  <c r="H7" i="1"/>
  <c r="G7" i="1"/>
  <c r="M7" i="1"/>
  <c r="N7" i="1" s="1"/>
  <c r="K38" i="1" s="1"/>
</calcChain>
</file>

<file path=xl/sharedStrings.xml><?xml version="1.0" encoding="utf-8"?>
<sst xmlns="http://schemas.openxmlformats.org/spreadsheetml/2006/main" count="112" uniqueCount="96">
  <si>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</si>
  <si>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</si>
  <si>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</si>
  <si>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</si>
  <si>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</si>
  <si>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</si>
  <si>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</si>
  <si>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</si>
  <si>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</si>
  <si>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</si>
  <si>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</si>
  <si>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</si>
  <si>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</si>
  <si>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</si>
  <si>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</si>
  <si>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</si>
  <si>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</si>
  <si>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</si>
  <si>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</si>
  <si>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</si>
  <si>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</si>
  <si>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</si>
  <si>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</si>
  <si>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</si>
  <si>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</si>
  <si>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</si>
  <si>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</si>
  <si>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</si>
  <si>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</si>
  <si>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</si>
  <si>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</si>
  <si>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</si>
  <si>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</si>
  <si>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</si>
  <si>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</si>
  <si>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</si>
  <si>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</si>
  <si>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</si>
  <si>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</si>
  <si>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</si>
  <si>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</si>
  <si>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</si>
  <si>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</si>
  <si>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</si>
  <si>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2020年北京市创新团队叶类蔬菜团队岗位专家工作经费（育种）</t>
    <phoneticPr fontId="10" type="noConversion"/>
  </si>
  <si>
    <t>北京市农林科学院</t>
    <phoneticPr fontId="10" type="noConversion"/>
  </si>
  <si>
    <t>余阳俊 谢华 张宝海</t>
    <phoneticPr fontId="10" type="noConversion"/>
  </si>
  <si>
    <t>筛选抗逆境品种，提高叶菜在逆境下生长能力。完善叶菜病害防控技术体系，推广叶菜病害绿色防控技术。叶菜新品种选育以及推进叶菜简约化技术集成示范推广，确保叶菜安全生产。全面提升乡村生态景观，发展休闲农业；向农民进行生产技术培训，通过试验示范、种交会以及媒体宣传，加速叶菜新品种的推广。在提高农民收入的同时，增进社会及环境效益的提升。推广兼具食用与观赏性的栽培叶菜品种，推进农田景观建设，全面提升乡村生态景观，发展休闲农业。
年度目标：1、初步建立叶菜霜霉病抗性评价技术体系1套；2、获得可用于芹菜品种鉴定的SSR标记；开发白菜耐抽薹分子标记1个。3、搜集引进芹菜、韭菜新品种及资源10个；4、选育香芹新品种1个，露地韭菜新品种1个，薹韭新品种1个；5、选育抗病、耐热耐雨水油菜新品种1-2个。6、选育抗病、耐抽薹快菜新品种1-2个, 选育抗根肿病快菜新品种1-2个。7、筛选出适合温室夏季栽培，集食用性、观赏性优红苋菜品种1份，适合秋季栽培的观赏性优羽衣甘蓝品种1份；8、完成2个基地叶菜轻简化栽培绿色病害综合防控技术集成5亩；完成2个试验站和基地快菜、油菜品种的试验示范工作，秋季组织观摩会和新品种培训1次，推广新品种及配套栽培技术，推广已育成快菜、油菜、芹菜、韭菜良种、新品种面积5.2万亩。 9、发表叶菜相关研究成果论文4篇；到综合试验站、田间学校工作站或农户指导6次以上，技术培训1200人次。年报送信息20条以上。</t>
    <phoneticPr fontId="10" type="noConversion"/>
  </si>
  <si>
    <t>叶菜霜霉病抗性评价技术体系</t>
    <phoneticPr fontId="10" type="noConversion"/>
  </si>
  <si>
    <t>获得可用于芹菜品种鉴定的SSR标记</t>
    <phoneticPr fontId="10" type="noConversion"/>
  </si>
  <si>
    <t>开发白菜耐抽薹分子标记</t>
    <phoneticPr fontId="10" type="noConversion"/>
  </si>
  <si>
    <t>搜集引进芹菜、韭菜新品种及资源</t>
    <phoneticPr fontId="10" type="noConversion"/>
  </si>
  <si>
    <t>选育香芹、露地韭菜、薹韭新品种</t>
    <phoneticPr fontId="10" type="noConversion"/>
  </si>
  <si>
    <t>选育抗病、耐热耐雨水油菜新品种</t>
    <phoneticPr fontId="10" type="noConversion"/>
  </si>
  <si>
    <t>选育抗病、耐抽薹快菜新品种</t>
    <phoneticPr fontId="10" type="noConversion"/>
  </si>
  <si>
    <t>选育抗根肿病快菜新品种</t>
    <phoneticPr fontId="10" type="noConversion"/>
  </si>
  <si>
    <t>筛选苋菜、羽衣甘蓝品种</t>
    <phoneticPr fontId="10" type="noConversion"/>
  </si>
  <si>
    <t>发表叶菜相关研究成果论文</t>
    <phoneticPr fontId="10" type="noConversion"/>
  </si>
  <si>
    <t>技术培训</t>
    <phoneticPr fontId="10" type="noConversion"/>
  </si>
  <si>
    <t>1套</t>
    <phoneticPr fontId="10" type="noConversion"/>
  </si>
  <si>
    <t>推广已育成快菜、油菜、芹菜、韭菜良种、新品种</t>
  </si>
  <si>
    <t>年度成果交付时间</t>
    <phoneticPr fontId="10" type="noConversion"/>
  </si>
  <si>
    <t>项目控制总预算</t>
    <phoneticPr fontId="10" type="noConversion"/>
  </si>
  <si>
    <t>经济性</t>
    <phoneticPr fontId="10" type="noConversion"/>
  </si>
  <si>
    <t>社会影响力</t>
    <phoneticPr fontId="10" type="noConversion"/>
  </si>
  <si>
    <t>社会效益</t>
    <phoneticPr fontId="10" type="noConversion"/>
  </si>
  <si>
    <t>京郊菜农及蔬菜生产技术人员满意度</t>
    <phoneticPr fontId="10" type="noConversion"/>
  </si>
  <si>
    <t>1个</t>
  </si>
  <si>
    <t>1个</t>
    <phoneticPr fontId="10" type="noConversion"/>
  </si>
  <si>
    <t>10个</t>
    <phoneticPr fontId="10" type="noConversion"/>
  </si>
  <si>
    <t>各1个</t>
    <phoneticPr fontId="10" type="noConversion"/>
  </si>
  <si>
    <t>1-2个</t>
    <phoneticPr fontId="10" type="noConversion"/>
  </si>
  <si>
    <t>各1份</t>
    <phoneticPr fontId="10" type="noConversion"/>
  </si>
  <si>
    <t>4篇</t>
    <phoneticPr fontId="10" type="noConversion"/>
  </si>
  <si>
    <t>1200人次</t>
    <phoneticPr fontId="10" type="noConversion"/>
  </si>
  <si>
    <t>5.2万亩</t>
  </si>
  <si>
    <t>5.2万亩</t>
    <phoneticPr fontId="10" type="noConversion"/>
  </si>
  <si>
    <t>115万元</t>
  </si>
  <si>
    <t>115万元</t>
    <phoneticPr fontId="10" type="noConversion"/>
  </si>
  <si>
    <t>通过示范基地建设，推广叶菜轻简化栽培绿色病害综合防控技术，促进叶菜安全生产。</t>
    <phoneticPr fontId="10" type="noConversion"/>
  </si>
  <si>
    <t>向农户传授新知识，传播新技术，农业农村出现应急情况，及时处置全年待命。</t>
    <phoneticPr fontId="10" type="noConversion"/>
  </si>
  <si>
    <t>调查、培训、指导1200人次</t>
  </si>
  <si>
    <t>调查、培训、指导1200人次</t>
    <phoneticPr fontId="10" type="noConversion"/>
  </si>
  <si>
    <t>&gt;95%</t>
    <phoneticPr fontId="10" type="noConversion"/>
  </si>
  <si>
    <t>24个</t>
    <phoneticPr fontId="10" type="noConversion"/>
  </si>
  <si>
    <t>高产芹菜1个，香芹1个，韭菜2个，直立生菜1个</t>
    <phoneticPr fontId="10" type="noConversion"/>
  </si>
  <si>
    <t>芹菜、韭菜、生菜及其它叶菜优良品种示范推广面积3000亩。</t>
    <phoneticPr fontId="10" type="noConversion"/>
  </si>
  <si>
    <t>2500余人次</t>
    <phoneticPr fontId="10" type="noConversion"/>
  </si>
  <si>
    <t>2份</t>
    <phoneticPr fontId="10" type="noConversion"/>
  </si>
  <si>
    <t>轻简化栽培，大大的降低了劳动强度，提高了生产效率，并且产品整齐度高，商品率高，节本增效。通过示范基地建设，推广叶菜轻简化栽培绿色病害综合防控技术，促进叶菜安全生产</t>
    <phoneticPr fontId="10" type="noConversion"/>
  </si>
  <si>
    <t>线下培训人数597人次，网络课堂1670人次。指导、咨询300余人次，共计2500余人次，向农户200余人次传授新知识，传播新技术，农业农村出现应急情况，及时处置全年待命。</t>
    <phoneticPr fontId="10" type="noConversion"/>
  </si>
  <si>
    <t xml:space="preserve">1、针对近2年农户和园区反映生菜霜霉病和枯萎病严重问题，初步建立了生菜霜霉病和枯萎病抗性评价技术体系各1套，为申报生菜品种抗病性评价的行业标准奠定基础。
2、开发了1套芹菜SSR标记，建立了快速、准确、高效的芹菜品种真实性DNA鉴定平台，建构了76份芹菜品种DNA指纹图谱数据库，为申报芹菜品种真实性鉴定的分子标记法行业标准奠定了基础。
3、完成了大兴长子营、房山琉璃河基地叶菜病害防控试验及“京郊地区秋冬茬生菜病害绿色综合防控技术”示范推广5亩。
4、针对目标，筛选出红苋1份；羽衣甘蓝2份，示范推广9亩。
5、发表期刊论文3篇（SCI 1篇），均为本项目唯一标注；技术培训200余人次；此外，授权专利1项；申报专利1项；软件著作权1个。
1、选育抗病、耐热耐雨水油菜新品种4个。
2、选育抗病、耐抽薹快菜新品种3个, 选育抗根肿病快菜新品种4个。
3、开发白菜耐抽薹分子标记2个。
4、完成2个试验站和基地快菜、油菜品种的试验示范工作，秋季组织观摩会和新品种培训5次，推广新品种及配套栽培技术,推广已育成新品种面积8万亩,培训农户1000人次。 
5、发表相关研究论文2篇。
6、到综合试验站、田间学校工作站或农户指导10次。
7、年报送信息20条。完成各项任务指标。
</t>
    <phoneticPr fontId="10" type="noConversion"/>
  </si>
  <si>
    <t>4个</t>
    <phoneticPr fontId="10" type="noConversion"/>
  </si>
  <si>
    <t>2个</t>
    <phoneticPr fontId="10" type="noConversion"/>
  </si>
  <si>
    <t>项目实施起到了一定的预期效果，但项目实施效果支撑资料有待完善。</t>
  </si>
  <si>
    <t>项目实施起到了一定的预期效果，但项目实施效果支撑资料有待完善。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</si>
</sst>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topLeftCell="A13" zoomScale="80" zoomScaleNormal="80" workbookViewId="0">
      <selection activeCell="L36" sqref="L36:N37"/>
    </sheetView>
  </sheetViews>
  <sheetFormatPr defaultColWidth="9" defaultRowHeight="13.8" x14ac:dyDescent="0.25"/>
  <cols>
    <col min="4" max="4" width="19.5546875" customWidth="1"/>
    <col min="5" max="5" width="7.88671875" customWidth="1"/>
  </cols>
  <sheetData>
    <row r="1" spans="1:14" ht="20.399999999999999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4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12" t="s">
        <v>2</v>
      </c>
      <c r="B3" s="12"/>
      <c r="C3" s="9" t="s">
        <v>44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5">
      <c r="A4" s="12" t="s">
        <v>3</v>
      </c>
      <c r="B4" s="12"/>
      <c r="C4" s="9" t="s">
        <v>45</v>
      </c>
      <c r="D4" s="9"/>
      <c r="E4" s="9"/>
      <c r="F4" s="9"/>
      <c r="G4" s="9"/>
      <c r="H4" s="1" t="s">
        <v>4</v>
      </c>
      <c r="I4" s="9" t="s">
        <v>45</v>
      </c>
      <c r="J4" s="9"/>
      <c r="K4" s="9"/>
      <c r="L4" s="9"/>
      <c r="M4" s="9"/>
      <c r="N4" s="9"/>
    </row>
    <row r="5" spans="1:14" x14ac:dyDescent="0.25">
      <c r="A5" s="12" t="s">
        <v>5</v>
      </c>
      <c r="B5" s="12"/>
      <c r="C5" s="9" t="s">
        <v>46</v>
      </c>
      <c r="D5" s="9"/>
      <c r="E5" s="9"/>
      <c r="F5" s="9"/>
      <c r="G5" s="9"/>
      <c r="H5" s="1" t="s">
        <v>6</v>
      </c>
      <c r="I5" s="9"/>
      <c r="J5" s="9"/>
      <c r="K5" s="9"/>
      <c r="L5" s="9"/>
      <c r="M5" s="9"/>
      <c r="N5" s="9"/>
    </row>
    <row r="6" spans="1:14" ht="21.6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23" t="s">
        <v>15</v>
      </c>
      <c r="D7" s="23"/>
      <c r="E7" s="23"/>
      <c r="F7" s="2">
        <v>115</v>
      </c>
      <c r="G7" s="2">
        <f>53.0437+30+29.79</f>
        <v>112.83369999999999</v>
      </c>
      <c r="H7" s="2">
        <f>53.0437+27.99+29.79</f>
        <v>110.8237</v>
      </c>
      <c r="I7" s="12">
        <v>10</v>
      </c>
      <c r="J7" s="12"/>
      <c r="K7" s="12"/>
      <c r="L7" s="12"/>
      <c r="M7" s="6">
        <f>H7/G7</f>
        <v>0.98218617310253953</v>
      </c>
      <c r="N7" s="2">
        <f>M7*10</f>
        <v>9.8218617310253951</v>
      </c>
    </row>
    <row r="8" spans="1:14" ht="14.4" x14ac:dyDescent="0.25">
      <c r="A8" s="22"/>
      <c r="B8" s="22"/>
      <c r="C8" s="12" t="s">
        <v>16</v>
      </c>
      <c r="D8" s="12"/>
      <c r="E8" s="12"/>
      <c r="F8" s="2">
        <v>115</v>
      </c>
      <c r="G8" s="7">
        <f>53.0437+30+29.79</f>
        <v>112.83369999999999</v>
      </c>
      <c r="H8" s="7">
        <f>53.0437+27.99+29.79</f>
        <v>110.8237</v>
      </c>
      <c r="I8" s="9" t="s">
        <v>17</v>
      </c>
      <c r="J8" s="9"/>
      <c r="K8" s="9"/>
      <c r="L8" s="9"/>
      <c r="M8" s="2"/>
      <c r="N8" s="2" t="s">
        <v>17</v>
      </c>
    </row>
    <row r="9" spans="1:14" ht="14.4" x14ac:dyDescent="0.25">
      <c r="A9" s="22"/>
      <c r="B9" s="22"/>
      <c r="C9" s="12" t="s">
        <v>18</v>
      </c>
      <c r="D9" s="12"/>
      <c r="E9" s="12"/>
      <c r="F9" s="2"/>
      <c r="G9" s="2"/>
      <c r="H9" s="2"/>
      <c r="I9" s="9" t="s">
        <v>17</v>
      </c>
      <c r="J9" s="9"/>
      <c r="K9" s="9"/>
      <c r="L9" s="9"/>
      <c r="M9" s="2"/>
      <c r="N9" s="2" t="s">
        <v>17</v>
      </c>
    </row>
    <row r="10" spans="1:14" ht="14.4" x14ac:dyDescent="0.25">
      <c r="A10" s="22"/>
      <c r="B10" s="22"/>
      <c r="C10" s="12" t="s">
        <v>19</v>
      </c>
      <c r="D10" s="12"/>
      <c r="E10" s="12"/>
      <c r="F10" s="2"/>
      <c r="G10" s="2"/>
      <c r="H10" s="2"/>
      <c r="I10" s="9" t="s">
        <v>17</v>
      </c>
      <c r="J10" s="9"/>
      <c r="K10" s="9"/>
      <c r="L10" s="9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226.2" customHeight="1" x14ac:dyDescent="0.25">
      <c r="A12" s="12"/>
      <c r="B12" s="21" t="s">
        <v>47</v>
      </c>
      <c r="C12" s="21"/>
      <c r="D12" s="21"/>
      <c r="E12" s="21"/>
      <c r="F12" s="21"/>
      <c r="G12" s="21"/>
      <c r="H12" s="21" t="s">
        <v>91</v>
      </c>
      <c r="I12" s="21"/>
      <c r="J12" s="21"/>
      <c r="K12" s="21"/>
      <c r="L12" s="21"/>
      <c r="M12" s="21"/>
      <c r="N12" s="21"/>
    </row>
    <row r="13" spans="1:14" ht="31.8" customHeight="1" x14ac:dyDescent="0.25">
      <c r="A13" s="13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ht="21.6" x14ac:dyDescent="0.25">
      <c r="A14" s="14"/>
      <c r="B14" s="12" t="s">
        <v>30</v>
      </c>
      <c r="C14" s="13" t="s">
        <v>31</v>
      </c>
      <c r="D14" s="8" t="s">
        <v>48</v>
      </c>
      <c r="E14" s="17" t="s">
        <v>59</v>
      </c>
      <c r="F14" s="17"/>
      <c r="G14" s="17"/>
      <c r="H14" s="9" t="s">
        <v>59</v>
      </c>
      <c r="I14" s="9"/>
      <c r="J14" s="7">
        <v>2</v>
      </c>
      <c r="K14" s="7">
        <v>2</v>
      </c>
      <c r="L14" s="9"/>
      <c r="M14" s="9"/>
      <c r="N14" s="9"/>
    </row>
    <row r="15" spans="1:14" ht="21.6" x14ac:dyDescent="0.25">
      <c r="A15" s="14"/>
      <c r="B15" s="12"/>
      <c r="C15" s="14"/>
      <c r="D15" s="8" t="s">
        <v>49</v>
      </c>
      <c r="E15" s="17" t="s">
        <v>59</v>
      </c>
      <c r="F15" s="17"/>
      <c r="G15" s="17"/>
      <c r="H15" s="9" t="s">
        <v>59</v>
      </c>
      <c r="I15" s="9"/>
      <c r="J15" s="7">
        <v>2</v>
      </c>
      <c r="K15" s="7">
        <v>2</v>
      </c>
      <c r="L15" s="9"/>
      <c r="M15" s="9"/>
      <c r="N15" s="9"/>
    </row>
    <row r="16" spans="1:14" x14ac:dyDescent="0.25">
      <c r="A16" s="14"/>
      <c r="B16" s="12"/>
      <c r="C16" s="14"/>
      <c r="D16" s="8" t="s">
        <v>50</v>
      </c>
      <c r="E16" s="17" t="s">
        <v>68</v>
      </c>
      <c r="F16" s="17"/>
      <c r="G16" s="17"/>
      <c r="H16" s="9" t="s">
        <v>67</v>
      </c>
      <c r="I16" s="9"/>
      <c r="J16" s="7">
        <v>1</v>
      </c>
      <c r="K16" s="7">
        <v>1</v>
      </c>
      <c r="L16" s="9"/>
      <c r="M16" s="9"/>
      <c r="N16" s="9"/>
    </row>
    <row r="17" spans="1:14" ht="21.6" x14ac:dyDescent="0.25">
      <c r="A17" s="14"/>
      <c r="B17" s="12"/>
      <c r="C17" s="14"/>
      <c r="D17" s="8" t="s">
        <v>51</v>
      </c>
      <c r="E17" s="17" t="s">
        <v>69</v>
      </c>
      <c r="F17" s="17"/>
      <c r="G17" s="17"/>
      <c r="H17" s="9" t="s">
        <v>84</v>
      </c>
      <c r="I17" s="9"/>
      <c r="J17" s="7">
        <v>1</v>
      </c>
      <c r="K17" s="7">
        <v>1</v>
      </c>
      <c r="L17" s="9"/>
      <c r="M17" s="9"/>
      <c r="N17" s="9"/>
    </row>
    <row r="18" spans="1:14" ht="21.6" x14ac:dyDescent="0.25">
      <c r="A18" s="14"/>
      <c r="B18" s="12"/>
      <c r="C18" s="14"/>
      <c r="D18" s="8" t="s">
        <v>52</v>
      </c>
      <c r="E18" s="17" t="s">
        <v>70</v>
      </c>
      <c r="F18" s="17"/>
      <c r="G18" s="17"/>
      <c r="H18" s="9" t="s">
        <v>85</v>
      </c>
      <c r="I18" s="9"/>
      <c r="J18" s="7">
        <v>1</v>
      </c>
      <c r="K18" s="7">
        <v>1</v>
      </c>
      <c r="L18" s="9"/>
      <c r="M18" s="9"/>
      <c r="N18" s="9"/>
    </row>
    <row r="19" spans="1:14" ht="21.6" x14ac:dyDescent="0.25">
      <c r="A19" s="14"/>
      <c r="B19" s="12"/>
      <c r="C19" s="14"/>
      <c r="D19" s="8" t="s">
        <v>53</v>
      </c>
      <c r="E19" s="17" t="s">
        <v>71</v>
      </c>
      <c r="F19" s="17"/>
      <c r="G19" s="17"/>
      <c r="H19" s="9" t="s">
        <v>86</v>
      </c>
      <c r="I19" s="9"/>
      <c r="J19" s="7">
        <v>2</v>
      </c>
      <c r="K19" s="7">
        <v>2</v>
      </c>
      <c r="L19" s="9"/>
      <c r="M19" s="9"/>
      <c r="N19" s="9"/>
    </row>
    <row r="20" spans="1:14" ht="21.6" x14ac:dyDescent="0.25">
      <c r="A20" s="14"/>
      <c r="B20" s="12"/>
      <c r="C20" s="14"/>
      <c r="D20" s="8" t="s">
        <v>54</v>
      </c>
      <c r="E20" s="17" t="s">
        <v>71</v>
      </c>
      <c r="F20" s="17"/>
      <c r="G20" s="17"/>
      <c r="H20" s="9" t="s">
        <v>92</v>
      </c>
      <c r="I20" s="9"/>
      <c r="J20" s="7">
        <v>2</v>
      </c>
      <c r="K20" s="7">
        <v>2</v>
      </c>
      <c r="L20" s="9"/>
      <c r="M20" s="9"/>
      <c r="N20" s="9"/>
    </row>
    <row r="21" spans="1:14" x14ac:dyDescent="0.25">
      <c r="A21" s="14"/>
      <c r="B21" s="12"/>
      <c r="C21" s="14"/>
      <c r="D21" s="8" t="s">
        <v>55</v>
      </c>
      <c r="E21" s="17" t="s">
        <v>71</v>
      </c>
      <c r="F21" s="17"/>
      <c r="G21" s="17"/>
      <c r="H21" s="9" t="s">
        <v>93</v>
      </c>
      <c r="I21" s="9"/>
      <c r="J21" s="7">
        <v>1</v>
      </c>
      <c r="K21" s="7">
        <v>1</v>
      </c>
      <c r="L21" s="9"/>
      <c r="M21" s="9"/>
      <c r="N21" s="9"/>
    </row>
    <row r="22" spans="1:14" x14ac:dyDescent="0.25">
      <c r="A22" s="14"/>
      <c r="B22" s="12"/>
      <c r="C22" s="14"/>
      <c r="D22" s="8" t="s">
        <v>56</v>
      </c>
      <c r="E22" s="17" t="s">
        <v>72</v>
      </c>
      <c r="F22" s="17"/>
      <c r="G22" s="17"/>
      <c r="H22" s="9" t="s">
        <v>88</v>
      </c>
      <c r="I22" s="9"/>
      <c r="J22" s="7">
        <v>1</v>
      </c>
      <c r="K22" s="7">
        <v>1</v>
      </c>
      <c r="L22" s="9"/>
      <c r="M22" s="9"/>
      <c r="N22" s="9"/>
    </row>
    <row r="23" spans="1:14" ht="21.6" x14ac:dyDescent="0.25">
      <c r="A23" s="14"/>
      <c r="B23" s="12"/>
      <c r="C23" s="14"/>
      <c r="D23" s="8" t="s">
        <v>57</v>
      </c>
      <c r="E23" s="17" t="s">
        <v>73</v>
      </c>
      <c r="F23" s="17"/>
      <c r="G23" s="17"/>
      <c r="H23" s="9" t="s">
        <v>73</v>
      </c>
      <c r="I23" s="9"/>
      <c r="J23" s="7">
        <v>1</v>
      </c>
      <c r="K23" s="7">
        <v>1</v>
      </c>
      <c r="L23" s="9"/>
      <c r="M23" s="9"/>
      <c r="N23" s="9"/>
    </row>
    <row r="24" spans="1:14" x14ac:dyDescent="0.25">
      <c r="A24" s="14"/>
      <c r="B24" s="12"/>
      <c r="C24" s="15"/>
      <c r="D24" s="8" t="s">
        <v>58</v>
      </c>
      <c r="E24" s="17" t="s">
        <v>74</v>
      </c>
      <c r="F24" s="17"/>
      <c r="G24" s="17"/>
      <c r="H24" s="9" t="s">
        <v>87</v>
      </c>
      <c r="I24" s="9"/>
      <c r="J24" s="7">
        <v>1</v>
      </c>
      <c r="K24" s="7">
        <v>1</v>
      </c>
      <c r="L24" s="9"/>
      <c r="M24" s="9"/>
      <c r="N24" s="9"/>
    </row>
    <row r="25" spans="1:14" ht="13.8" customHeight="1" x14ac:dyDescent="0.25">
      <c r="A25" s="14"/>
      <c r="B25" s="12"/>
      <c r="C25" s="13" t="s">
        <v>32</v>
      </c>
      <c r="D25" s="8" t="s">
        <v>60</v>
      </c>
      <c r="E25" s="17" t="s">
        <v>76</v>
      </c>
      <c r="F25" s="17"/>
      <c r="G25" s="17"/>
      <c r="H25" s="9" t="s">
        <v>75</v>
      </c>
      <c r="I25" s="9"/>
      <c r="J25" s="7">
        <v>15</v>
      </c>
      <c r="K25" s="7">
        <v>15</v>
      </c>
      <c r="L25" s="9"/>
      <c r="M25" s="9"/>
      <c r="N25" s="9"/>
    </row>
    <row r="26" spans="1:14" x14ac:dyDescent="0.25">
      <c r="A26" s="14"/>
      <c r="B26" s="12"/>
      <c r="C26" s="14"/>
      <c r="D26" s="8"/>
      <c r="E26" s="17"/>
      <c r="F26" s="17"/>
      <c r="G26" s="17"/>
      <c r="H26" s="26"/>
      <c r="I26" s="17"/>
      <c r="J26" s="7"/>
      <c r="K26" s="7"/>
      <c r="L26" s="9"/>
      <c r="M26" s="9"/>
      <c r="N26" s="9"/>
    </row>
    <row r="27" spans="1:14" x14ac:dyDescent="0.25">
      <c r="A27" s="14"/>
      <c r="B27" s="12"/>
      <c r="C27" s="15"/>
      <c r="D27" s="8"/>
      <c r="E27" s="17"/>
      <c r="F27" s="17"/>
      <c r="G27" s="17"/>
      <c r="H27" s="26"/>
      <c r="I27" s="17"/>
      <c r="J27" s="7"/>
      <c r="K27" s="7"/>
      <c r="L27" s="9"/>
      <c r="M27" s="9"/>
      <c r="N27" s="9"/>
    </row>
    <row r="28" spans="1:14" x14ac:dyDescent="0.25">
      <c r="A28" s="14"/>
      <c r="B28" s="12"/>
      <c r="C28" s="13" t="s">
        <v>33</v>
      </c>
      <c r="D28" s="3" t="s">
        <v>61</v>
      </c>
      <c r="E28" s="26">
        <v>44196</v>
      </c>
      <c r="F28" s="17"/>
      <c r="G28" s="17"/>
      <c r="H28" s="26">
        <v>44196</v>
      </c>
      <c r="I28" s="17"/>
      <c r="J28" s="2">
        <v>10</v>
      </c>
      <c r="K28" s="7">
        <v>10</v>
      </c>
      <c r="L28" s="9"/>
      <c r="M28" s="9"/>
      <c r="N28" s="9"/>
    </row>
    <row r="29" spans="1:14" x14ac:dyDescent="0.25">
      <c r="A29" s="14"/>
      <c r="B29" s="12"/>
      <c r="C29" s="14"/>
      <c r="D29" s="3"/>
      <c r="E29" s="17"/>
      <c r="F29" s="17"/>
      <c r="G29" s="17"/>
      <c r="H29" s="9"/>
      <c r="I29" s="9"/>
      <c r="J29" s="2"/>
      <c r="K29" s="7"/>
      <c r="L29" s="9"/>
      <c r="M29" s="9"/>
      <c r="N29" s="9"/>
    </row>
    <row r="30" spans="1:14" x14ac:dyDescent="0.25">
      <c r="A30" s="14"/>
      <c r="B30" s="12"/>
      <c r="C30" s="15"/>
      <c r="D30" s="3"/>
      <c r="E30" s="17"/>
      <c r="F30" s="17"/>
      <c r="G30" s="17"/>
      <c r="H30" s="9"/>
      <c r="I30" s="9"/>
      <c r="J30" s="2"/>
      <c r="K30" s="7"/>
      <c r="L30" s="9"/>
      <c r="M30" s="9"/>
      <c r="N30" s="9"/>
    </row>
    <row r="31" spans="1:14" ht="22.05" customHeight="1" x14ac:dyDescent="0.25">
      <c r="A31" s="14"/>
      <c r="B31" s="12"/>
      <c r="C31" s="1" t="s">
        <v>34</v>
      </c>
      <c r="D31" s="3" t="s">
        <v>62</v>
      </c>
      <c r="E31" s="18" t="s">
        <v>78</v>
      </c>
      <c r="F31" s="19"/>
      <c r="G31" s="20"/>
      <c r="H31" s="9" t="s">
        <v>77</v>
      </c>
      <c r="I31" s="9"/>
      <c r="J31" s="2">
        <v>10</v>
      </c>
      <c r="K31" s="7">
        <v>10</v>
      </c>
      <c r="L31" s="9"/>
      <c r="M31" s="9"/>
      <c r="N31" s="9"/>
    </row>
    <row r="32" spans="1:14" ht="21.6" x14ac:dyDescent="0.25">
      <c r="A32" s="14"/>
      <c r="B32" s="12" t="s">
        <v>35</v>
      </c>
      <c r="C32" s="1" t="s">
        <v>36</v>
      </c>
      <c r="D32" s="3" t="s">
        <v>63</v>
      </c>
      <c r="E32" s="9" t="s">
        <v>79</v>
      </c>
      <c r="F32" s="9"/>
      <c r="G32" s="9"/>
      <c r="H32" s="9" t="s">
        <v>89</v>
      </c>
      <c r="I32" s="9"/>
      <c r="J32" s="2">
        <v>15</v>
      </c>
      <c r="K32" s="2">
        <v>10</v>
      </c>
      <c r="L32" s="9" t="s">
        <v>95</v>
      </c>
      <c r="M32" s="9"/>
      <c r="N32" s="9"/>
    </row>
    <row r="33" spans="1:14" ht="21.6" x14ac:dyDescent="0.25">
      <c r="A33" s="14"/>
      <c r="B33" s="12"/>
      <c r="C33" s="1" t="s">
        <v>37</v>
      </c>
      <c r="D33" s="3" t="s">
        <v>64</v>
      </c>
      <c r="E33" s="17" t="s">
        <v>80</v>
      </c>
      <c r="F33" s="17"/>
      <c r="G33" s="17"/>
      <c r="H33" s="9" t="s">
        <v>90</v>
      </c>
      <c r="I33" s="9"/>
      <c r="J33" s="2">
        <v>10</v>
      </c>
      <c r="K33" s="2">
        <v>6</v>
      </c>
      <c r="L33" s="9" t="s">
        <v>95</v>
      </c>
      <c r="M33" s="9"/>
      <c r="N33" s="9"/>
    </row>
    <row r="34" spans="1:14" ht="21.6" x14ac:dyDescent="0.25">
      <c r="A34" s="14"/>
      <c r="B34" s="12"/>
      <c r="C34" s="1" t="s">
        <v>38</v>
      </c>
      <c r="D34" s="3" t="s">
        <v>65</v>
      </c>
      <c r="E34" s="9" t="s">
        <v>82</v>
      </c>
      <c r="F34" s="9"/>
      <c r="G34" s="9"/>
      <c r="H34" s="9" t="s">
        <v>81</v>
      </c>
      <c r="I34" s="9"/>
      <c r="J34" s="2">
        <v>10</v>
      </c>
      <c r="K34" s="2">
        <v>6</v>
      </c>
      <c r="L34" s="9" t="s">
        <v>95</v>
      </c>
      <c r="M34" s="9"/>
      <c r="N34" s="9"/>
    </row>
    <row r="35" spans="1:14" ht="22.05" customHeight="1" x14ac:dyDescent="0.25">
      <c r="A35" s="14"/>
      <c r="B35" s="12"/>
      <c r="C35" s="1" t="s">
        <v>39</v>
      </c>
      <c r="D35" s="3"/>
      <c r="E35" s="9"/>
      <c r="F35" s="9"/>
      <c r="G35" s="9"/>
      <c r="H35" s="9"/>
      <c r="I35" s="9"/>
      <c r="J35" s="2"/>
      <c r="K35" s="2"/>
      <c r="L35" s="9"/>
      <c r="M35" s="9"/>
      <c r="N35" s="9"/>
    </row>
    <row r="36" spans="1:14" ht="25.05" customHeight="1" x14ac:dyDescent="0.25">
      <c r="A36" s="14"/>
      <c r="B36" s="13" t="s">
        <v>40</v>
      </c>
      <c r="C36" s="12" t="s">
        <v>41</v>
      </c>
      <c r="D36" s="16" t="s">
        <v>66</v>
      </c>
      <c r="E36" s="9" t="s">
        <v>83</v>
      </c>
      <c r="F36" s="9"/>
      <c r="G36" s="9"/>
      <c r="H36" s="27">
        <v>0.95</v>
      </c>
      <c r="I36" s="9"/>
      <c r="J36" s="9">
        <v>5</v>
      </c>
      <c r="K36" s="9">
        <v>3</v>
      </c>
      <c r="L36" s="9" t="s">
        <v>94</v>
      </c>
      <c r="M36" s="9"/>
      <c r="N36" s="9"/>
    </row>
    <row r="37" spans="1:14" hidden="1" x14ac:dyDescent="0.25">
      <c r="A37" s="15"/>
      <c r="B37" s="15"/>
      <c r="C37" s="12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x14ac:dyDescent="0.25">
      <c r="A38" s="10" t="s">
        <v>42</v>
      </c>
      <c r="B38" s="10"/>
      <c r="C38" s="10"/>
      <c r="D38" s="10"/>
      <c r="E38" s="10"/>
      <c r="F38" s="10"/>
      <c r="G38" s="10"/>
      <c r="H38" s="10"/>
      <c r="I38" s="10"/>
      <c r="J38" s="4">
        <v>100</v>
      </c>
      <c r="K38" s="28">
        <f>SUM(K14:K37)+N7</f>
        <v>84.821861731025393</v>
      </c>
      <c r="L38" s="9"/>
      <c r="M38" s="9"/>
      <c r="N38" s="9"/>
    </row>
    <row r="39" spans="1:1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27.2" customHeight="1" x14ac:dyDescent="0.25">
      <c r="A40" s="11" t="s">
        <v>43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</row>
  </sheetData>
  <mergeCells count="116">
    <mergeCell ref="L21:N21"/>
    <mergeCell ref="E22:G22"/>
    <mergeCell ref="H22:I22"/>
    <mergeCell ref="L22:N22"/>
    <mergeCell ref="H18:I18"/>
    <mergeCell ref="E15:G15"/>
    <mergeCell ref="H15:I15"/>
    <mergeCell ref="L15:N15"/>
    <mergeCell ref="E16:G16"/>
    <mergeCell ref="H16:I16"/>
    <mergeCell ref="L16:N16"/>
    <mergeCell ref="E17:G17"/>
    <mergeCell ref="L17:N17"/>
    <mergeCell ref="E18:G18"/>
    <mergeCell ref="H17:I17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H28:I28"/>
    <mergeCell ref="L28:N28"/>
    <mergeCell ref="E29:G29"/>
    <mergeCell ref="H29:I29"/>
    <mergeCell ref="L29:N29"/>
    <mergeCell ref="H30:I30"/>
    <mergeCell ref="L30:N30"/>
    <mergeCell ref="E31:G31"/>
    <mergeCell ref="H31:I31"/>
    <mergeCell ref="L31:N31"/>
    <mergeCell ref="H32:I32"/>
    <mergeCell ref="L32:N32"/>
    <mergeCell ref="E33:G33"/>
    <mergeCell ref="H33:I33"/>
    <mergeCell ref="L33:N33"/>
    <mergeCell ref="H34:I34"/>
    <mergeCell ref="L34:N34"/>
    <mergeCell ref="E35:G35"/>
    <mergeCell ref="H35:I35"/>
    <mergeCell ref="L35:N35"/>
    <mergeCell ref="A11:A12"/>
    <mergeCell ref="A13:A37"/>
    <mergeCell ref="B14:B31"/>
    <mergeCell ref="B32:B35"/>
    <mergeCell ref="B36:B37"/>
    <mergeCell ref="B11:G11"/>
    <mergeCell ref="C14:C24"/>
    <mergeCell ref="C25:C27"/>
    <mergeCell ref="C28:C30"/>
    <mergeCell ref="C36:C37"/>
    <mergeCell ref="D36:D37"/>
    <mergeCell ref="E34:G34"/>
    <mergeCell ref="E32:G32"/>
    <mergeCell ref="E30:G30"/>
    <mergeCell ref="E28:G28"/>
    <mergeCell ref="E26:G26"/>
    <mergeCell ref="H36:I37"/>
    <mergeCell ref="L36:N37"/>
    <mergeCell ref="A38:I38"/>
    <mergeCell ref="L38:N38"/>
    <mergeCell ref="A40:N40"/>
    <mergeCell ref="J36:J37"/>
    <mergeCell ref="K36:K37"/>
    <mergeCell ref="E36:G37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2021-06-06T09:56:14Z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