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1" sheetId="4" r:id="rId1"/>
    <sheet name="Sheet1" sheetId="1" state="hidden" r:id="rId2"/>
    <sheet name="Sheet2" sheetId="2" state="hidden" r:id="rId3"/>
    <sheet name="Sheet3" sheetId="3" state="hidden" r:id="rId4"/>
    <sheet name="Sheet4" sheetId="5" state="hidden" r:id="rId5"/>
    <sheet name="Sheet5" sheetId="6" state="hidden" r:id="rId6"/>
  </sheets>
  <definedNames>
    <definedName name="_xlnm.Print_Area" localSheetId="0">'1'!$A$1:$J$40</definedName>
  </definedNames>
  <calcPr calcId="145621"/>
</workbook>
</file>

<file path=xl/calcChain.xml><?xml version="1.0" encoding="utf-8"?>
<calcChain xmlns="http://schemas.openxmlformats.org/spreadsheetml/2006/main">
  <c r="G8" i="4" l="1"/>
  <c r="F8" i="4"/>
  <c r="E8" i="4"/>
  <c r="G18" i="6" l="1"/>
  <c r="G4" i="6"/>
  <c r="G5" i="6"/>
  <c r="G6" i="6"/>
  <c r="G7" i="6"/>
  <c r="G8" i="6"/>
  <c r="G9" i="6"/>
  <c r="G10" i="6"/>
  <c r="G11" i="6"/>
  <c r="G12" i="6"/>
  <c r="G13" i="6"/>
  <c r="G14" i="6"/>
  <c r="G3" i="6"/>
  <c r="G15" i="6" s="1"/>
  <c r="G16" i="6" s="1"/>
  <c r="H16" i="6" s="1"/>
  <c r="F12" i="5"/>
  <c r="I8" i="4" l="1"/>
  <c r="J8" i="4" s="1"/>
  <c r="F7" i="5"/>
  <c r="F8" i="5" s="1"/>
  <c r="I9" i="4" l="1"/>
</calcChain>
</file>

<file path=xl/sharedStrings.xml><?xml version="1.0" encoding="utf-8"?>
<sst xmlns="http://schemas.openxmlformats.org/spreadsheetml/2006/main" count="118" uniqueCount="105">
  <si>
    <r>
      <t xml:space="preserve"> </t>
    </r>
    <r>
      <rPr>
        <sz val="16"/>
        <color rgb="FF000000"/>
        <rFont val="方正小标宋简体"/>
        <family val="3"/>
        <charset val="134"/>
      </rPr>
      <t xml:space="preserve">项目支出绩效自评表 </t>
    </r>
  </si>
  <si>
    <t>项目名称</t>
  </si>
  <si>
    <t>北京市财政局</t>
    <phoneticPr fontId="2" type="noConversion"/>
  </si>
  <si>
    <t>项目资金                    （万元）</t>
  </si>
  <si>
    <t>得分</t>
  </si>
  <si>
    <t>年度资金总额：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</si>
  <si>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</si>
  <si>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</si>
  <si>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</si>
  <si>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</si>
  <si>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</si>
  <si>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</si>
  <si>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</si>
  <si>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  <phoneticPr fontId="2" type="noConversion"/>
  </si>
  <si>
    <t>未完成原因分析</t>
  </si>
  <si>
    <t>数量指标</t>
  </si>
  <si>
    <t>质量指标</t>
  </si>
  <si>
    <t>成本指标</t>
  </si>
  <si>
    <t>注：1.得分一档最高不能超过该指标分值上限。</t>
  </si>
  <si>
    <t>（2020年度）</t>
    <phoneticPr fontId="2" type="noConversion"/>
  </si>
  <si>
    <t>满意度指标</t>
    <phoneticPr fontId="2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</si>
  <si>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<phoneticPr fontId="2" type="noConversion"/>
  </si>
  <si>
    <t xml:space="preserve">    3.请在“偏差原因分析及改进措施”中说明偏离目标、不能完成目标的原因及拟采取的措施。</t>
    <phoneticPr fontId="2" type="noConversion"/>
  </si>
  <si>
    <t xml:space="preserve">    4.90（含）-100分为优、80（含）-90分为良、60（含）-80分为中、60分以下为差。</t>
    <phoneticPr fontId="2" type="noConversion"/>
  </si>
  <si>
    <t>主管单位</t>
    <phoneticPr fontId="2" type="noConversion"/>
  </si>
  <si>
    <t>北京市东城区人民法院</t>
    <phoneticPr fontId="2" type="noConversion"/>
  </si>
  <si>
    <t>项目负责人</t>
    <phoneticPr fontId="2" type="noConversion"/>
  </si>
  <si>
    <t>联系电话</t>
    <phoneticPr fontId="2" type="noConversion"/>
  </si>
  <si>
    <t>实施单位</t>
    <phoneticPr fontId="2" type="noConversion"/>
  </si>
  <si>
    <t>年初预算数</t>
    <phoneticPr fontId="2" type="noConversion"/>
  </si>
  <si>
    <t>全年预算数</t>
    <phoneticPr fontId="2" type="noConversion"/>
  </si>
  <si>
    <t>其中：当年财政拨款</t>
    <phoneticPr fontId="2" type="noConversion"/>
  </si>
  <si>
    <t xml:space="preserve">      上年结转资金</t>
    <phoneticPr fontId="2" type="noConversion"/>
  </si>
  <si>
    <t xml:space="preserve">      其他资金</t>
    <phoneticPr fontId="2" type="noConversion"/>
  </si>
  <si>
    <t>全年执行数</t>
    <phoneticPr fontId="2" type="noConversion"/>
  </si>
  <si>
    <t>—</t>
  </si>
  <si>
    <t>—</t>
    <phoneticPr fontId="2" type="noConversion"/>
  </si>
  <si>
    <t>分值</t>
    <phoneticPr fontId="2" type="noConversion"/>
  </si>
  <si>
    <t>执行率</t>
    <phoneticPr fontId="2" type="noConversion"/>
  </si>
  <si>
    <t>预期目标</t>
    <phoneticPr fontId="2" type="noConversion"/>
  </si>
  <si>
    <t>实际完成情况</t>
    <phoneticPr fontId="2" type="noConversion"/>
  </si>
  <si>
    <t>时效指标</t>
    <phoneticPr fontId="2" type="noConversion"/>
  </si>
  <si>
    <t>产出指标</t>
    <phoneticPr fontId="2" type="noConversion"/>
  </si>
  <si>
    <t>社会效益指标</t>
    <phoneticPr fontId="2" type="noConversion"/>
  </si>
  <si>
    <t>服务对象满意度标</t>
    <phoneticPr fontId="2" type="noConversion"/>
  </si>
  <si>
    <t>1月</t>
    <phoneticPr fontId="2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</si>
  <si>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</si>
  <si>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</si>
  <si>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</si>
  <si>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</si>
  <si>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</si>
  <si>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</si>
  <si>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</si>
  <si>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</si>
  <si>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</si>
  <si>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</si>
  <si>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</si>
  <si>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法院办案业务费</t>
    <phoneticPr fontId="2" type="noConversion"/>
  </si>
  <si>
    <t>收案情况（件）</t>
  </si>
  <si>
    <t>结案情况（件）</t>
  </si>
  <si>
    <t>人均结案情况（结案数/员额法官数）</t>
  </si>
  <si>
    <t>＞37000件</t>
  </si>
  <si>
    <t>37185件</t>
  </si>
  <si>
    <t>＞300</t>
  </si>
  <si>
    <t>一审案件服判息诉率</t>
  </si>
  <si>
    <t>改判发回率</t>
  </si>
  <si>
    <t>裁判文书公开情况（除非公开案件）</t>
  </si>
  <si>
    <t>庭审直播率</t>
  </si>
  <si>
    <t>≥86%</t>
  </si>
  <si>
    <t>≤0.40%</t>
  </si>
  <si>
    <t>≥20%</t>
  </si>
  <si>
    <t>法定审限内结案率</t>
  </si>
  <si>
    <t>当年案件结收比（当年已结案件数/新收案件数）</t>
  </si>
  <si>
    <t>电子送达率（电子送达数/全部送达数）</t>
  </si>
  <si>
    <t>案件成本增加情况（2020年转移支付资金/2020结案数-2019年转移支付资金/2019结案数）</t>
    <phoneticPr fontId="2" type="noConversion"/>
  </si>
  <si>
    <t>＜0</t>
    <phoneticPr fontId="15" type="noConversion"/>
  </si>
  <si>
    <t>0.0144万</t>
    <phoneticPr fontId="15" type="noConversion"/>
  </si>
  <si>
    <t>经济效益</t>
    <phoneticPr fontId="2" type="noConversion"/>
  </si>
  <si>
    <t>效益指标</t>
    <phoneticPr fontId="2" type="noConversion"/>
  </si>
  <si>
    <t>网上预约立案数量（占全部收案数量的比重）</t>
    <phoneticPr fontId="2" type="noConversion"/>
  </si>
  <si>
    <t>保证首都经济运转和维护营商环境情况</t>
    <phoneticPr fontId="2" type="noConversion"/>
  </si>
  <si>
    <t>显著</t>
    <phoneticPr fontId="15" type="noConversion"/>
  </si>
  <si>
    <t>基本达成预期目标</t>
    <phoneticPr fontId="15" type="noConversion"/>
  </si>
  <si>
    <t>疫情防控</t>
  </si>
  <si>
    <t>首都治安（结案情况）</t>
  </si>
  <si>
    <t>解决执行难（执结案件数）</t>
  </si>
  <si>
    <t>显著</t>
    <phoneticPr fontId="15" type="noConversion"/>
  </si>
  <si>
    <t>基本达成预期目标</t>
    <phoneticPr fontId="15" type="noConversion"/>
  </si>
  <si>
    <t>可持续影响指标</t>
  </si>
  <si>
    <t>司法为民、公正司法情况（文字）</t>
  </si>
  <si>
    <t>人才培养</t>
  </si>
  <si>
    <t>普法宣传</t>
  </si>
  <si>
    <t>显著</t>
  </si>
  <si>
    <t>基本达成预期目标</t>
  </si>
  <si>
    <t>≥26场</t>
  </si>
  <si>
    <t>26场</t>
  </si>
  <si>
    <t>同级人民代表大会通过、赞成率</t>
  </si>
  <si>
    <t>群众满意度（文字）</t>
  </si>
  <si>
    <t>≥90%</t>
  </si>
  <si>
    <t>＞90%</t>
  </si>
  <si>
    <t>总分：95.32</t>
    <phoneticPr fontId="2" type="noConversion"/>
  </si>
  <si>
    <t>统筹做好防疫和审判工作，切实保障疫情防控大局；充分发挥司法职能作用，服务保障“五个东城”建设；以深化司法改革促严格公正司法，为高质量发展护航。</t>
    <phoneticPr fontId="2" type="noConversion"/>
  </si>
  <si>
    <t>1、为疫情防控提供司法保障，下沉社区战疫，做到保障防疫和审判工作“两不误”；2、围绕老城保护和文化产业发展、改善营商环境、城市治理优化提升、知识产权保护和深化改革、改善民生福祉，服务保障“五个东城”建设；3、做好刑事、民事、行政审判工作，做好多元调解、速裁和诉讼服务，依法打击各类犯罪行为，维护社会和谐秩序，促进法治政府建设，做好执行、审判监督管理工作，保障当事人胜诉权益，提升审判质效。</t>
    <phoneticPr fontId="2" type="noConversion"/>
  </si>
  <si>
    <t>张钰炜</t>
    <phoneticPr fontId="2" type="noConversion"/>
  </si>
  <si>
    <t>受疫情影响，法院工作方式转变。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</si>
</sst>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6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  <font>
      <sz val="16"/>
      <color rgb="FF000000"/>
      <name val="方正小标宋简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Helv"/>
      <family val="2"/>
    </font>
    <font>
      <sz val="10.5"/>
      <color theme="1"/>
      <name val="仿宋_GB2312"/>
      <family val="1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/>
    <xf numFmtId="0" fontId="9" fillId="0" borderId="0"/>
    <xf numFmtId="0" fontId="11" fillId="0" borderId="0"/>
    <xf numFmtId="0" fontId="9" fillId="0" borderId="0">
      <alignment vertical="center"/>
    </xf>
    <xf numFmtId="0" fontId="9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>
      <alignment vertical="center"/>
    </xf>
    <xf numFmtId="0" fontId="12" fillId="0" borderId="0"/>
    <xf numFmtId="9" fontId="1" fillId="0" borderId="0" applyFont="0" applyFill="0" applyBorder="0" applyAlignment="0" applyProtection="0">
      <alignment vertical="center"/>
    </xf>
  </cellStyleXfs>
  <cellXfs count="87"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10" fontId="6" fillId="0" borderId="7" xfId="0" applyNumberFormat="1" applyFont="1" applyBorder="1" applyAlignment="1">
      <alignment horizontal="center" vertical="center"/>
    </xf>
    <xf numFmtId="43" fontId="6" fillId="0" borderId="7" xfId="1" applyFont="1" applyBorder="1" applyAlignment="1">
      <alignment horizontal="center" vertical="center" wrapText="1"/>
    </xf>
    <xf numFmtId="43" fontId="0" fillId="0" borderId="0" xfId="0" applyNumberFormat="1"/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9" fontId="6" fillId="0" borderId="7" xfId="0" applyNumberFormat="1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9" fontId="0" fillId="0" borderId="0" xfId="16" applyFont="1" applyAlignment="1"/>
    <xf numFmtId="10" fontId="0" fillId="0" borderId="0" xfId="16" applyNumberFormat="1" applyFont="1" applyAlignment="1"/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43" fontId="6" fillId="0" borderId="8" xfId="1" applyFont="1" applyBorder="1" applyAlignment="1">
      <alignment horizontal="center" vertical="center" wrapText="1"/>
    </xf>
    <xf numFmtId="10" fontId="6" fillId="0" borderId="8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9" fontId="0" fillId="0" borderId="0" xfId="0" applyNumberFormat="1"/>
    <xf numFmtId="10" fontId="0" fillId="0" borderId="0" xfId="0" applyNumberFormat="1"/>
    <xf numFmtId="43" fontId="6" fillId="0" borderId="7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right" vertical="center"/>
    </xf>
    <xf numFmtId="9" fontId="14" fillId="0" borderId="7" xfId="0" applyNumberFormat="1" applyFon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0" fillId="0" borderId="13" xfId="0" applyFill="1" applyBorder="1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</cellXfs>
  <cellStyles count="17">
    <cellStyle name="百分比" xfId="16" builtinId="5"/>
    <cellStyle name="百分比 2" xfId="2"/>
    <cellStyle name="百分比 2 2" xfId="3"/>
    <cellStyle name="常规" xfId="0" builtinId="0"/>
    <cellStyle name="常规 2" xfId="4"/>
    <cellStyle name="常规 2 2" xfId="5"/>
    <cellStyle name="常规 3" xfId="6"/>
    <cellStyle name="常规 4" xfId="7"/>
    <cellStyle name="常规 5" xfId="8"/>
    <cellStyle name="常规 6" xfId="9"/>
    <cellStyle name="常规 7" xfId="10"/>
    <cellStyle name="千位分隔" xfId="1" builtinId="3"/>
    <cellStyle name="千位分隔 2" xfId="11"/>
    <cellStyle name="千位分隔 3" xfId="12"/>
    <cellStyle name="千位分隔 4" xfId="13"/>
    <cellStyle name="千位分隔 5" xfId="14"/>
    <cellStyle name="样式 1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40"/>
  <sheetViews>
    <sheetView tabSelected="1" zoomScaleNormal="100" workbookViewId="0">
      <selection sqref="A1:J1"/>
    </sheetView>
  </sheetViews>
  <sheetFormatPr defaultRowHeight="14.4" x14ac:dyDescent="0.25"/>
  <cols>
    <col min="4" max="4" width="22.33203125" customWidth="1"/>
    <col min="5" max="5" width="15.109375" customWidth="1"/>
    <col min="6" max="6" width="17.88671875" bestFit="1" customWidth="1"/>
    <col min="7" max="7" width="13.77734375" customWidth="1"/>
    <col min="8" max="8" width="10.77734375" customWidth="1"/>
    <col min="9" max="9" width="12.109375" customWidth="1"/>
    <col min="10" max="10" width="18.6640625" customWidth="1"/>
  </cols>
  <sheetData>
    <row r="1" spans="1:13" ht="20.25" customHeight="1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</row>
    <row r="2" spans="1:13" ht="13.5" customHeight="1" x14ac:dyDescent="0.25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60"/>
    </row>
    <row r="3" spans="1:13" ht="1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.6" x14ac:dyDescent="0.25">
      <c r="A4" s="61" t="s">
        <v>1</v>
      </c>
      <c r="B4" s="62"/>
      <c r="C4" s="62"/>
      <c r="D4" s="63" t="s">
        <v>57</v>
      </c>
      <c r="E4" s="64"/>
      <c r="F4" s="64"/>
      <c r="G4" s="64"/>
      <c r="H4" s="64"/>
      <c r="I4" s="64"/>
      <c r="J4" s="65"/>
    </row>
    <row r="5" spans="1:13" ht="15.6" x14ac:dyDescent="0.25">
      <c r="A5" s="66" t="s">
        <v>24</v>
      </c>
      <c r="B5" s="67"/>
      <c r="C5" s="67"/>
      <c r="D5" s="68" t="s">
        <v>2</v>
      </c>
      <c r="E5" s="69"/>
      <c r="F5" s="70"/>
      <c r="G5" s="2" t="s">
        <v>28</v>
      </c>
      <c r="H5" s="67" t="s">
        <v>25</v>
      </c>
      <c r="I5" s="67"/>
      <c r="J5" s="71"/>
    </row>
    <row r="6" spans="1:13" ht="15.6" x14ac:dyDescent="0.25">
      <c r="A6" s="72" t="s">
        <v>26</v>
      </c>
      <c r="B6" s="69"/>
      <c r="C6" s="70"/>
      <c r="D6" s="68" t="s">
        <v>103</v>
      </c>
      <c r="E6" s="69"/>
      <c r="F6" s="70"/>
      <c r="G6" s="6" t="s">
        <v>27</v>
      </c>
      <c r="H6" s="68"/>
      <c r="I6" s="69"/>
      <c r="J6" s="73"/>
    </row>
    <row r="7" spans="1:13" ht="45" customHeight="1" x14ac:dyDescent="0.25">
      <c r="A7" s="74" t="s">
        <v>3</v>
      </c>
      <c r="B7" s="55"/>
      <c r="C7" s="55"/>
      <c r="D7" s="2"/>
      <c r="E7" s="23" t="s">
        <v>29</v>
      </c>
      <c r="F7" s="3" t="s">
        <v>30</v>
      </c>
      <c r="G7" s="25" t="s">
        <v>34</v>
      </c>
      <c r="H7" s="3" t="s">
        <v>37</v>
      </c>
      <c r="I7" s="3" t="s">
        <v>38</v>
      </c>
      <c r="J7" s="4" t="s">
        <v>4</v>
      </c>
    </row>
    <row r="8" spans="1:13" ht="15" customHeight="1" x14ac:dyDescent="0.25">
      <c r="A8" s="74"/>
      <c r="B8" s="55"/>
      <c r="C8" s="55"/>
      <c r="D8" s="5" t="s">
        <v>5</v>
      </c>
      <c r="E8" s="38">
        <f>SUM(E9:E10)</f>
        <v>1263.3</v>
      </c>
      <c r="F8" s="38">
        <f>SUM(F9:F10)</f>
        <v>863.3</v>
      </c>
      <c r="G8" s="38">
        <f>SUM(G9:G10)</f>
        <v>515.94000000000005</v>
      </c>
      <c r="H8" s="2">
        <v>10</v>
      </c>
      <c r="I8" s="8">
        <f>G8/F8*100%</f>
        <v>0.59763697440055608</v>
      </c>
      <c r="J8" s="27">
        <f>H8*I8</f>
        <v>5.9763697440055612</v>
      </c>
    </row>
    <row r="9" spans="1:13" ht="15.6" x14ac:dyDescent="0.25">
      <c r="A9" s="74"/>
      <c r="B9" s="55"/>
      <c r="C9" s="55"/>
      <c r="D9" s="5" t="s">
        <v>31</v>
      </c>
      <c r="E9" s="38">
        <v>1263.3</v>
      </c>
      <c r="F9" s="38">
        <v>863.3</v>
      </c>
      <c r="G9" s="39">
        <v>515.94000000000005</v>
      </c>
      <c r="H9" s="26" t="s">
        <v>36</v>
      </c>
      <c r="I9" s="8">
        <f>G9/F9*100%</f>
        <v>0.59763697440055608</v>
      </c>
      <c r="J9" s="28" t="s">
        <v>35</v>
      </c>
      <c r="M9" s="10"/>
    </row>
    <row r="10" spans="1:13" ht="15.6" x14ac:dyDescent="0.25">
      <c r="A10" s="74"/>
      <c r="B10" s="55"/>
      <c r="C10" s="55"/>
      <c r="D10" s="5" t="s">
        <v>32</v>
      </c>
      <c r="E10" s="38"/>
      <c r="F10" s="38"/>
      <c r="G10" s="39"/>
      <c r="H10" s="8" t="s">
        <v>35</v>
      </c>
      <c r="I10" s="9"/>
      <c r="J10" s="28" t="s">
        <v>35</v>
      </c>
      <c r="M10" s="10"/>
    </row>
    <row r="11" spans="1:13" ht="15.6" x14ac:dyDescent="0.25">
      <c r="A11" s="74"/>
      <c r="B11" s="55"/>
      <c r="C11" s="55"/>
      <c r="D11" s="5" t="s">
        <v>33</v>
      </c>
      <c r="E11" s="24"/>
      <c r="F11" s="24"/>
      <c r="G11" s="7"/>
      <c r="H11" s="8" t="s">
        <v>35</v>
      </c>
      <c r="I11" s="5"/>
      <c r="J11" s="28" t="s">
        <v>35</v>
      </c>
    </row>
    <row r="12" spans="1:13" ht="15.6" x14ac:dyDescent="0.25">
      <c r="A12" s="77" t="s">
        <v>6</v>
      </c>
      <c r="B12" s="51" t="s">
        <v>39</v>
      </c>
      <c r="C12" s="79"/>
      <c r="D12" s="79"/>
      <c r="E12" s="79"/>
      <c r="F12" s="52"/>
      <c r="G12" s="80" t="s">
        <v>40</v>
      </c>
      <c r="H12" s="81"/>
      <c r="I12" s="81"/>
      <c r="J12" s="82"/>
    </row>
    <row r="13" spans="1:13" ht="109.95" customHeight="1" x14ac:dyDescent="0.25">
      <c r="A13" s="78"/>
      <c r="B13" s="49" t="s">
        <v>101</v>
      </c>
      <c r="C13" s="49"/>
      <c r="D13" s="49"/>
      <c r="E13" s="49"/>
      <c r="F13" s="49"/>
      <c r="G13" s="49" t="s">
        <v>102</v>
      </c>
      <c r="H13" s="49"/>
      <c r="I13" s="49"/>
      <c r="J13" s="50"/>
    </row>
    <row r="14" spans="1:13" ht="31.2" x14ac:dyDescent="0.25">
      <c r="A14" s="54" t="s">
        <v>7</v>
      </c>
      <c r="B14" s="3" t="s">
        <v>8</v>
      </c>
      <c r="C14" s="2" t="s">
        <v>9</v>
      </c>
      <c r="D14" s="2" t="s">
        <v>10</v>
      </c>
      <c r="E14" s="3" t="s">
        <v>11</v>
      </c>
      <c r="F14" s="3" t="s">
        <v>12</v>
      </c>
      <c r="G14" s="3" t="s">
        <v>13</v>
      </c>
      <c r="H14" s="55" t="s">
        <v>4</v>
      </c>
      <c r="I14" s="55"/>
      <c r="J14" s="11" t="s">
        <v>14</v>
      </c>
    </row>
    <row r="15" spans="1:13" ht="30" customHeight="1" x14ac:dyDescent="0.25">
      <c r="A15" s="54"/>
      <c r="B15" s="53" t="s">
        <v>42</v>
      </c>
      <c r="C15" s="56" t="s">
        <v>15</v>
      </c>
      <c r="D15" s="5" t="s">
        <v>58</v>
      </c>
      <c r="E15" s="2" t="s">
        <v>61</v>
      </c>
      <c r="F15" s="2" t="s">
        <v>62</v>
      </c>
      <c r="G15" s="3">
        <v>5</v>
      </c>
      <c r="H15" s="55">
        <v>5</v>
      </c>
      <c r="I15" s="55"/>
      <c r="J15" s="4"/>
    </row>
    <row r="16" spans="1:13" ht="30" customHeight="1" x14ac:dyDescent="0.25">
      <c r="A16" s="54"/>
      <c r="B16" s="53"/>
      <c r="C16" s="57"/>
      <c r="D16" s="5" t="s">
        <v>59</v>
      </c>
      <c r="E16" s="29" t="s">
        <v>61</v>
      </c>
      <c r="F16" s="29" t="s">
        <v>62</v>
      </c>
      <c r="G16" s="31">
        <v>5</v>
      </c>
      <c r="H16" s="55">
        <v>5</v>
      </c>
      <c r="I16" s="55"/>
      <c r="J16" s="30"/>
    </row>
    <row r="17" spans="1:10" ht="31.2" x14ac:dyDescent="0.25">
      <c r="A17" s="54"/>
      <c r="B17" s="53"/>
      <c r="C17" s="57"/>
      <c r="D17" s="5" t="s">
        <v>60</v>
      </c>
      <c r="E17" s="17" t="s">
        <v>63</v>
      </c>
      <c r="F17" s="8">
        <v>329</v>
      </c>
      <c r="G17" s="3">
        <v>5</v>
      </c>
      <c r="H17" s="55">
        <v>5</v>
      </c>
      <c r="I17" s="55"/>
      <c r="J17" s="18"/>
    </row>
    <row r="18" spans="1:10" ht="29.55" customHeight="1" x14ac:dyDescent="0.25">
      <c r="A18" s="54"/>
      <c r="B18" s="53"/>
      <c r="C18" s="56" t="s">
        <v>16</v>
      </c>
      <c r="D18" s="5" t="s">
        <v>64</v>
      </c>
      <c r="E18" s="3" t="s">
        <v>68</v>
      </c>
      <c r="F18" s="8">
        <v>0.90039999999999998</v>
      </c>
      <c r="G18" s="3">
        <v>5</v>
      </c>
      <c r="H18" s="55">
        <v>5</v>
      </c>
      <c r="I18" s="55"/>
      <c r="J18" s="12"/>
    </row>
    <row r="19" spans="1:10" ht="29.55" customHeight="1" x14ac:dyDescent="0.25">
      <c r="A19" s="54"/>
      <c r="B19" s="53"/>
      <c r="C19" s="57"/>
      <c r="D19" s="5" t="s">
        <v>65</v>
      </c>
      <c r="E19" s="31" t="s">
        <v>69</v>
      </c>
      <c r="F19" s="8">
        <v>2.5999999999999999E-3</v>
      </c>
      <c r="G19" s="31">
        <v>5</v>
      </c>
      <c r="H19" s="55">
        <v>5</v>
      </c>
      <c r="I19" s="55"/>
      <c r="J19" s="12"/>
    </row>
    <row r="20" spans="1:10" ht="29.55" customHeight="1" x14ac:dyDescent="0.25">
      <c r="A20" s="54"/>
      <c r="B20" s="53"/>
      <c r="C20" s="57"/>
      <c r="D20" s="5" t="s">
        <v>66</v>
      </c>
      <c r="E20" s="31">
        <v>1</v>
      </c>
      <c r="F20" s="8">
        <v>1</v>
      </c>
      <c r="G20" s="31">
        <v>5</v>
      </c>
      <c r="H20" s="55">
        <v>5</v>
      </c>
      <c r="I20" s="55"/>
      <c r="J20" s="12"/>
    </row>
    <row r="21" spans="1:10" ht="15.6" x14ac:dyDescent="0.25">
      <c r="A21" s="54"/>
      <c r="B21" s="53"/>
      <c r="C21" s="57"/>
      <c r="D21" s="13" t="s">
        <v>67</v>
      </c>
      <c r="E21" s="20" t="s">
        <v>70</v>
      </c>
      <c r="F21" s="16">
        <v>0.47</v>
      </c>
      <c r="G21" s="3">
        <v>5</v>
      </c>
      <c r="H21" s="55">
        <v>5</v>
      </c>
      <c r="I21" s="55"/>
      <c r="J21" s="11"/>
    </row>
    <row r="22" spans="1:10" ht="31.5" customHeight="1" x14ac:dyDescent="0.25">
      <c r="A22" s="54"/>
      <c r="B22" s="53"/>
      <c r="C22" s="56" t="s">
        <v>41</v>
      </c>
      <c r="D22" s="5" t="s">
        <v>71</v>
      </c>
      <c r="E22" s="40">
        <v>1</v>
      </c>
      <c r="F22" s="41">
        <v>1</v>
      </c>
      <c r="G22" s="3">
        <v>5</v>
      </c>
      <c r="H22" s="55">
        <v>5</v>
      </c>
      <c r="I22" s="55"/>
      <c r="J22" s="4"/>
    </row>
    <row r="23" spans="1:10" ht="46.8" x14ac:dyDescent="0.25">
      <c r="A23" s="54"/>
      <c r="B23" s="53"/>
      <c r="C23" s="57"/>
      <c r="D23" s="5" t="s">
        <v>72</v>
      </c>
      <c r="E23" s="40">
        <v>1</v>
      </c>
      <c r="F23" s="41">
        <v>1</v>
      </c>
      <c r="G23" s="31">
        <v>3</v>
      </c>
      <c r="H23" s="55">
        <v>3</v>
      </c>
      <c r="I23" s="55"/>
      <c r="J23" s="30"/>
    </row>
    <row r="24" spans="1:10" ht="31.5" customHeight="1" x14ac:dyDescent="0.25">
      <c r="A24" s="54"/>
      <c r="B24" s="53"/>
      <c r="C24" s="58"/>
      <c r="D24" s="5" t="s">
        <v>73</v>
      </c>
      <c r="E24" s="40">
        <v>0.3</v>
      </c>
      <c r="F24" s="42">
        <v>0.442</v>
      </c>
      <c r="G24" s="31">
        <v>2</v>
      </c>
      <c r="H24" s="55">
        <v>2</v>
      </c>
      <c r="I24" s="55"/>
      <c r="J24" s="30"/>
    </row>
    <row r="25" spans="1:10" ht="78" x14ac:dyDescent="0.25">
      <c r="A25" s="54"/>
      <c r="B25" s="53"/>
      <c r="C25" s="14" t="s">
        <v>17</v>
      </c>
      <c r="D25" s="5" t="s">
        <v>74</v>
      </c>
      <c r="E25" s="43" t="s">
        <v>75</v>
      </c>
      <c r="F25" s="44" t="s">
        <v>76</v>
      </c>
      <c r="G25" s="3">
        <v>5</v>
      </c>
      <c r="H25" s="55">
        <v>3</v>
      </c>
      <c r="I25" s="55"/>
      <c r="J25" s="11" t="s">
        <v>104</v>
      </c>
    </row>
    <row r="26" spans="1:10" ht="30" customHeight="1" x14ac:dyDescent="0.25">
      <c r="A26" s="54"/>
      <c r="B26" s="53" t="s">
        <v>78</v>
      </c>
      <c r="C26" s="53" t="s">
        <v>77</v>
      </c>
      <c r="D26" s="5" t="s">
        <v>79</v>
      </c>
      <c r="E26" s="40">
        <v>0.4</v>
      </c>
      <c r="F26" s="41">
        <v>0.43190000000000001</v>
      </c>
      <c r="G26" s="31">
        <v>4</v>
      </c>
      <c r="H26" s="51">
        <v>4</v>
      </c>
      <c r="I26" s="52"/>
      <c r="J26" s="11"/>
    </row>
    <row r="27" spans="1:10" ht="31.2" x14ac:dyDescent="0.25">
      <c r="A27" s="54"/>
      <c r="B27" s="53"/>
      <c r="C27" s="53"/>
      <c r="D27" s="5" t="s">
        <v>80</v>
      </c>
      <c r="E27" s="45" t="s">
        <v>81</v>
      </c>
      <c r="F27" s="46" t="s">
        <v>82</v>
      </c>
      <c r="G27" s="31">
        <v>4</v>
      </c>
      <c r="H27" s="51">
        <v>4</v>
      </c>
      <c r="I27" s="52"/>
      <c r="J27" s="11"/>
    </row>
    <row r="28" spans="1:10" ht="15.6" x14ac:dyDescent="0.25">
      <c r="A28" s="54"/>
      <c r="B28" s="53"/>
      <c r="C28" s="53" t="s">
        <v>43</v>
      </c>
      <c r="D28" s="5" t="s">
        <v>83</v>
      </c>
      <c r="E28" s="43" t="s">
        <v>86</v>
      </c>
      <c r="F28" s="44" t="s">
        <v>87</v>
      </c>
      <c r="G28" s="3">
        <v>3</v>
      </c>
      <c r="H28" s="51">
        <v>3</v>
      </c>
      <c r="I28" s="52"/>
      <c r="J28" s="15"/>
    </row>
    <row r="29" spans="1:10" ht="31.2" x14ac:dyDescent="0.25">
      <c r="A29" s="54"/>
      <c r="B29" s="53"/>
      <c r="C29" s="53"/>
      <c r="D29" s="5" t="s">
        <v>84</v>
      </c>
      <c r="E29" s="43" t="s">
        <v>86</v>
      </c>
      <c r="F29" s="44" t="s">
        <v>87</v>
      </c>
      <c r="G29" s="31">
        <v>4</v>
      </c>
      <c r="H29" s="51">
        <v>4</v>
      </c>
      <c r="I29" s="52"/>
      <c r="J29" s="15"/>
    </row>
    <row r="30" spans="1:10" ht="31.2" x14ac:dyDescent="0.25">
      <c r="A30" s="54"/>
      <c r="B30" s="53"/>
      <c r="C30" s="53"/>
      <c r="D30" s="5" t="s">
        <v>85</v>
      </c>
      <c r="E30" s="45" t="s">
        <v>86</v>
      </c>
      <c r="F30" s="46" t="s">
        <v>87</v>
      </c>
      <c r="G30" s="31">
        <v>4</v>
      </c>
      <c r="H30" s="51">
        <v>4</v>
      </c>
      <c r="I30" s="52"/>
      <c r="J30" s="15"/>
    </row>
    <row r="31" spans="1:10" ht="45" customHeight="1" x14ac:dyDescent="0.25">
      <c r="A31" s="54"/>
      <c r="B31" s="53"/>
      <c r="C31" s="53" t="s">
        <v>88</v>
      </c>
      <c r="D31" s="47" t="s">
        <v>89</v>
      </c>
      <c r="E31" s="45" t="s">
        <v>92</v>
      </c>
      <c r="F31" s="48" t="s">
        <v>93</v>
      </c>
      <c r="G31" s="31">
        <v>4</v>
      </c>
      <c r="H31" s="51">
        <v>4</v>
      </c>
      <c r="I31" s="52"/>
      <c r="J31" s="35"/>
    </row>
    <row r="32" spans="1:10" ht="15.6" x14ac:dyDescent="0.25">
      <c r="A32" s="54"/>
      <c r="B32" s="53"/>
      <c r="C32" s="53"/>
      <c r="D32" s="47" t="s">
        <v>90</v>
      </c>
      <c r="E32" s="45" t="s">
        <v>92</v>
      </c>
      <c r="F32" s="48" t="s">
        <v>93</v>
      </c>
      <c r="G32" s="31">
        <v>4</v>
      </c>
      <c r="H32" s="51">
        <v>4</v>
      </c>
      <c r="I32" s="52"/>
      <c r="J32" s="35"/>
    </row>
    <row r="33" spans="1:10" ht="15.6" x14ac:dyDescent="0.25">
      <c r="A33" s="54"/>
      <c r="B33" s="53"/>
      <c r="C33" s="53"/>
      <c r="D33" s="47" t="s">
        <v>91</v>
      </c>
      <c r="E33" s="45" t="s">
        <v>94</v>
      </c>
      <c r="F33" s="48" t="s">
        <v>95</v>
      </c>
      <c r="G33" s="31">
        <v>3</v>
      </c>
      <c r="H33" s="51">
        <v>3</v>
      </c>
      <c r="I33" s="52"/>
      <c r="J33" s="35"/>
    </row>
    <row r="34" spans="1:10" ht="42.45" customHeight="1" x14ac:dyDescent="0.25">
      <c r="A34" s="54"/>
      <c r="B34" s="57" t="s">
        <v>20</v>
      </c>
      <c r="C34" s="57" t="s">
        <v>44</v>
      </c>
      <c r="D34" s="32" t="s">
        <v>96</v>
      </c>
      <c r="E34" s="17">
        <v>1</v>
      </c>
      <c r="F34" s="33">
        <v>1</v>
      </c>
      <c r="G34" s="34">
        <v>5</v>
      </c>
      <c r="H34" s="83">
        <v>5</v>
      </c>
      <c r="I34" s="83"/>
      <c r="J34" s="35"/>
    </row>
    <row r="35" spans="1:10" ht="29.55" customHeight="1" x14ac:dyDescent="0.25">
      <c r="A35" s="54"/>
      <c r="B35" s="58"/>
      <c r="C35" s="58"/>
      <c r="D35" s="5" t="s">
        <v>97</v>
      </c>
      <c r="E35" s="20" t="s">
        <v>98</v>
      </c>
      <c r="F35" s="16" t="s">
        <v>99</v>
      </c>
      <c r="G35" s="3">
        <v>5</v>
      </c>
      <c r="H35" s="55">
        <v>5</v>
      </c>
      <c r="I35" s="55"/>
      <c r="J35" s="18"/>
    </row>
    <row r="36" spans="1:10" ht="21.45" customHeight="1" thickBot="1" x14ac:dyDescent="0.3">
      <c r="A36" s="84" t="s">
        <v>100</v>
      </c>
      <c r="B36" s="85"/>
      <c r="C36" s="85"/>
      <c r="D36" s="85"/>
      <c r="E36" s="85"/>
      <c r="F36" s="85"/>
      <c r="G36" s="85"/>
      <c r="H36" s="85"/>
      <c r="I36" s="85"/>
      <c r="J36" s="19"/>
    </row>
    <row r="37" spans="1:10" ht="15.6" x14ac:dyDescent="0.25">
      <c r="A37" s="86" t="s">
        <v>18</v>
      </c>
      <c r="B37" s="86"/>
      <c r="C37" s="86"/>
      <c r="D37" s="86"/>
      <c r="E37" s="86"/>
      <c r="F37" s="86"/>
      <c r="G37" s="86"/>
      <c r="H37" s="86"/>
      <c r="I37" s="86"/>
      <c r="J37" s="86"/>
    </row>
    <row r="38" spans="1:10" ht="63" customHeight="1" x14ac:dyDescent="0.25">
      <c r="A38" s="75" t="s">
        <v>21</v>
      </c>
      <c r="B38" s="75"/>
      <c r="C38" s="75"/>
      <c r="D38" s="75"/>
      <c r="E38" s="75"/>
      <c r="F38" s="75"/>
      <c r="G38" s="75"/>
      <c r="H38" s="75"/>
      <c r="I38" s="75"/>
      <c r="J38" s="75"/>
    </row>
    <row r="39" spans="1:10" ht="15.6" x14ac:dyDescent="0.25">
      <c r="A39" s="75" t="s">
        <v>22</v>
      </c>
      <c r="B39" s="75"/>
      <c r="C39" s="75"/>
      <c r="D39" s="75"/>
      <c r="E39" s="75"/>
      <c r="F39" s="75"/>
      <c r="G39" s="75"/>
      <c r="H39" s="75"/>
      <c r="I39" s="75"/>
      <c r="J39" s="75"/>
    </row>
    <row r="40" spans="1:10" ht="15.6" x14ac:dyDescent="0.25">
      <c r="A40" s="76" t="s">
        <v>23</v>
      </c>
      <c r="B40" s="76"/>
      <c r="C40" s="76"/>
      <c r="D40" s="76"/>
      <c r="E40" s="76"/>
      <c r="F40" s="76"/>
      <c r="G40" s="76"/>
      <c r="H40" s="76"/>
      <c r="I40" s="76"/>
      <c r="J40" s="76"/>
    </row>
  </sheetData>
  <mergeCells count="54">
    <mergeCell ref="A38:J38"/>
    <mergeCell ref="A39:J39"/>
    <mergeCell ref="A40:J40"/>
    <mergeCell ref="A12:A13"/>
    <mergeCell ref="B12:F12"/>
    <mergeCell ref="G12:J12"/>
    <mergeCell ref="C34:C35"/>
    <mergeCell ref="H34:I34"/>
    <mergeCell ref="H35:I35"/>
    <mergeCell ref="A36:I36"/>
    <mergeCell ref="A37:J37"/>
    <mergeCell ref="H22:I22"/>
    <mergeCell ref="H25:I25"/>
    <mergeCell ref="C28:C30"/>
    <mergeCell ref="H28:I28"/>
    <mergeCell ref="H32:I32"/>
    <mergeCell ref="H17:I17"/>
    <mergeCell ref="C18:C21"/>
    <mergeCell ref="H18:I18"/>
    <mergeCell ref="H21:I21"/>
    <mergeCell ref="H29:I29"/>
    <mergeCell ref="C26:C27"/>
    <mergeCell ref="H30:I30"/>
    <mergeCell ref="H31:I31"/>
    <mergeCell ref="A1:J1"/>
    <mergeCell ref="A2:J2"/>
    <mergeCell ref="A4:C4"/>
    <mergeCell ref="D4:J4"/>
    <mergeCell ref="A5:C5"/>
    <mergeCell ref="D5:F5"/>
    <mergeCell ref="H5:J5"/>
    <mergeCell ref="H26:I26"/>
    <mergeCell ref="H27:I27"/>
    <mergeCell ref="A6:C6"/>
    <mergeCell ref="H6:J6"/>
    <mergeCell ref="D6:F6"/>
    <mergeCell ref="A7:C11"/>
    <mergeCell ref="B13:F13"/>
    <mergeCell ref="G13:J13"/>
    <mergeCell ref="H33:I33"/>
    <mergeCell ref="B26:B33"/>
    <mergeCell ref="C31:C33"/>
    <mergeCell ref="A14:A35"/>
    <mergeCell ref="H14:I14"/>
    <mergeCell ref="B15:B25"/>
    <mergeCell ref="C15:C17"/>
    <mergeCell ref="H15:I15"/>
    <mergeCell ref="B34:B35"/>
    <mergeCell ref="H16:I16"/>
    <mergeCell ref="H19:I19"/>
    <mergeCell ref="H20:I20"/>
    <mergeCell ref="C22:C24"/>
    <mergeCell ref="H23:I23"/>
    <mergeCell ref="H24:I24"/>
  </mergeCells>
  <phoneticPr fontId="2" type="noConversion"/>
  <pageMargins left="0.7" right="0.7" top="0.75" bottom="0.75" header="0.3" footer="0.3"/>
  <pageSetup paperSize="9" scale="65" orientation="portrait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I12"/>
  <sheetViews>
    <sheetView topLeftCell="A4" workbookViewId="0">
      <selection activeCell="F12" sqref="F12"/>
    </sheetView>
  </sheetViews>
  <sheetFormatPr defaultRowHeight="14.4" x14ac:dyDescent="0.25"/>
  <sheetData>
    <row r="5" spans="6:9" x14ac:dyDescent="0.25">
      <c r="F5">
        <v>1786</v>
      </c>
    </row>
    <row r="6" spans="6:9" x14ac:dyDescent="0.25">
      <c r="F6">
        <v>1282</v>
      </c>
      <c r="G6">
        <v>103</v>
      </c>
      <c r="H6">
        <v>339</v>
      </c>
      <c r="I6">
        <v>995</v>
      </c>
    </row>
    <row r="7" spans="6:9" x14ac:dyDescent="0.25">
      <c r="F7">
        <f>SUM(F6:H6)</f>
        <v>1724</v>
      </c>
    </row>
    <row r="8" spans="6:9" x14ac:dyDescent="0.25">
      <c r="F8" s="22">
        <f>F7/F5</f>
        <v>0.96528555431131025</v>
      </c>
    </row>
    <row r="9" spans="6:9" x14ac:dyDescent="0.25">
      <c r="F9" s="21"/>
    </row>
    <row r="10" spans="6:9" x14ac:dyDescent="0.25">
      <c r="F10">
        <v>57</v>
      </c>
    </row>
    <row r="11" spans="6:9" x14ac:dyDescent="0.25">
      <c r="F11">
        <v>39</v>
      </c>
    </row>
    <row r="12" spans="6:9" x14ac:dyDescent="0.25">
      <c r="F12">
        <f>F11/F10</f>
        <v>0.68421052631578949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18"/>
  <sheetViews>
    <sheetView workbookViewId="0">
      <selection activeCell="H16" sqref="H16"/>
    </sheetView>
  </sheetViews>
  <sheetFormatPr defaultRowHeight="14.4" x14ac:dyDescent="0.25"/>
  <sheetData>
    <row r="3" spans="4:8" x14ac:dyDescent="0.25">
      <c r="D3" t="s">
        <v>45</v>
      </c>
      <c r="E3">
        <v>11</v>
      </c>
      <c r="F3">
        <v>11</v>
      </c>
      <c r="G3" s="21">
        <f>F3/E3</f>
        <v>1</v>
      </c>
    </row>
    <row r="4" spans="4:8" x14ac:dyDescent="0.25">
      <c r="D4" t="s">
        <v>46</v>
      </c>
      <c r="E4">
        <v>11</v>
      </c>
      <c r="F4">
        <v>1</v>
      </c>
      <c r="G4" s="21">
        <f t="shared" ref="G4:G14" si="0">F4/E4</f>
        <v>9.0909090909090912E-2</v>
      </c>
    </row>
    <row r="5" spans="4:8" x14ac:dyDescent="0.25">
      <c r="D5" t="s">
        <v>47</v>
      </c>
      <c r="E5">
        <v>11</v>
      </c>
      <c r="F5">
        <v>1</v>
      </c>
      <c r="G5" s="21">
        <f t="shared" si="0"/>
        <v>9.0909090909090912E-2</v>
      </c>
    </row>
    <row r="6" spans="4:8" x14ac:dyDescent="0.25">
      <c r="D6" t="s">
        <v>48</v>
      </c>
      <c r="E6">
        <v>11</v>
      </c>
      <c r="F6">
        <v>1</v>
      </c>
      <c r="G6" s="21">
        <f t="shared" si="0"/>
        <v>9.0909090909090912E-2</v>
      </c>
    </row>
    <row r="7" spans="4:8" x14ac:dyDescent="0.25">
      <c r="D7" t="s">
        <v>49</v>
      </c>
      <c r="E7">
        <v>11</v>
      </c>
      <c r="F7">
        <v>11</v>
      </c>
      <c r="G7" s="21">
        <f t="shared" si="0"/>
        <v>1</v>
      </c>
    </row>
    <row r="8" spans="4:8" x14ac:dyDescent="0.25">
      <c r="D8" t="s">
        <v>50</v>
      </c>
      <c r="E8">
        <v>11</v>
      </c>
      <c r="F8">
        <v>11</v>
      </c>
      <c r="G8" s="21">
        <f t="shared" si="0"/>
        <v>1</v>
      </c>
    </row>
    <row r="9" spans="4:8" x14ac:dyDescent="0.25">
      <c r="D9" t="s">
        <v>51</v>
      </c>
      <c r="E9">
        <v>12</v>
      </c>
      <c r="F9">
        <v>11</v>
      </c>
      <c r="G9" s="21">
        <f t="shared" si="0"/>
        <v>0.91666666666666663</v>
      </c>
    </row>
    <row r="10" spans="4:8" x14ac:dyDescent="0.25">
      <c r="D10" t="s">
        <v>52</v>
      </c>
      <c r="E10">
        <v>13</v>
      </c>
      <c r="F10">
        <v>12</v>
      </c>
      <c r="G10" s="21">
        <f t="shared" si="0"/>
        <v>0.92307692307692313</v>
      </c>
    </row>
    <row r="11" spans="4:8" x14ac:dyDescent="0.25">
      <c r="D11" t="s">
        <v>53</v>
      </c>
      <c r="E11">
        <v>13</v>
      </c>
      <c r="F11">
        <v>13</v>
      </c>
      <c r="G11" s="21">
        <f t="shared" si="0"/>
        <v>1</v>
      </c>
    </row>
    <row r="12" spans="4:8" x14ac:dyDescent="0.25">
      <c r="D12" t="s">
        <v>54</v>
      </c>
      <c r="E12">
        <v>13</v>
      </c>
      <c r="F12">
        <v>11</v>
      </c>
      <c r="G12" s="21">
        <f t="shared" si="0"/>
        <v>0.84615384615384615</v>
      </c>
    </row>
    <row r="13" spans="4:8" x14ac:dyDescent="0.25">
      <c r="D13" t="s">
        <v>55</v>
      </c>
      <c r="E13">
        <v>12</v>
      </c>
      <c r="F13">
        <v>12</v>
      </c>
      <c r="G13" s="21">
        <f t="shared" si="0"/>
        <v>1</v>
      </c>
    </row>
    <row r="14" spans="4:8" x14ac:dyDescent="0.25">
      <c r="D14" t="s">
        <v>56</v>
      </c>
      <c r="E14">
        <v>14</v>
      </c>
      <c r="F14">
        <v>12</v>
      </c>
      <c r="G14" s="21">
        <f t="shared" si="0"/>
        <v>0.8571428571428571</v>
      </c>
    </row>
    <row r="15" spans="4:8" x14ac:dyDescent="0.25">
      <c r="G15" s="36">
        <f>SUM(G3:G14)</f>
        <v>8.8157675657675654</v>
      </c>
    </row>
    <row r="16" spans="4:8" x14ac:dyDescent="0.25">
      <c r="G16" s="37">
        <f>G15/12</f>
        <v>0.73464729714729715</v>
      </c>
      <c r="H16">
        <f>G16/0.95</f>
        <v>0.77331294436557596</v>
      </c>
    </row>
    <row r="18" spans="7:7" x14ac:dyDescent="0.25">
      <c r="G18" s="22">
        <f>2/14</f>
        <v>0.14285714285714285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1</vt:lpstr>
      <vt:lpstr>Sheet1</vt:lpstr>
      <vt:lpstr>Sheet2</vt:lpstr>
      <vt:lpstr>Sheet3</vt:lpstr>
      <vt:lpstr>Sheet4</vt:lpstr>
      <vt:lpstr>Sheet5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2021-08-26T01:08:12Z</dcterms:modified>
</cp:coreProperties>
</file>