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1" sheetId="4" r:id="rId1"/>
    <sheet name="Sheet1" sheetId="1" state="hidden" r:id="rId2"/>
    <sheet name="Sheet2" sheetId="2" state="hidden" r:id="rId3"/>
    <sheet name="Sheet3" sheetId="3" state="hidden" r:id="rId4"/>
    <sheet name="Sheet4" sheetId="5" state="hidden" r:id="rId5"/>
    <sheet name="Sheet5" sheetId="6" state="hidden" r:id="rId6"/>
  </sheets>
  <definedNames>
    <definedName name="_xlnm.Print_Area" localSheetId="0">'1'!$A$1:$J$29</definedName>
  </definedNames>
  <calcPr calcId="145621"/>
</workbook>
</file>

<file path=xl/calcChain.xml><?xml version="1.0" encoding="utf-8"?>
<calcChain xmlns="http://schemas.openxmlformats.org/spreadsheetml/2006/main">
  <c r="G18" i="6" l="1"/>
  <c r="G4" i="6"/>
  <c r="G5" i="6"/>
  <c r="G6" i="6"/>
  <c r="G7" i="6"/>
  <c r="G8" i="6"/>
  <c r="G9" i="6"/>
  <c r="G10" i="6"/>
  <c r="G11" i="6"/>
  <c r="G12" i="6"/>
  <c r="G13" i="6"/>
  <c r="G14" i="6"/>
  <c r="G3" i="6"/>
  <c r="G15" i="6" s="1"/>
  <c r="G16" i="6" s="1"/>
  <c r="H16" i="6" s="1"/>
  <c r="F12" i="5"/>
  <c r="I8" i="4" l="1"/>
  <c r="J8" i="4" s="1"/>
  <c r="F7" i="5"/>
  <c r="F8" i="5" s="1"/>
  <c r="G9" i="4" l="1"/>
  <c r="I9" i="4" s="1"/>
</calcChain>
</file>

<file path=xl/sharedStrings.xml><?xml version="1.0" encoding="utf-8"?>
<sst xmlns="http://schemas.openxmlformats.org/spreadsheetml/2006/main" count="94" uniqueCount="83">
  <si>
    <r>
      <t xml:space="preserve"> </t>
    </r>
    <r>
      <rPr>
        <sz val="16"/>
        <color rgb="FF000000"/>
        <rFont val="方正小标宋简体"/>
        <family val="3"/>
        <charset val="134"/>
      </rPr>
      <t xml:space="preserve">项目支出绩效自评表 </t>
    </r>
  </si>
  <si>
    <t>项目名称</t>
  </si>
  <si>
    <t>北京市财政局</t>
    <phoneticPr fontId="2" type="noConversion"/>
  </si>
  <si>
    <t>项目资金                    （万元）</t>
  </si>
  <si>
    <t>得分</t>
  </si>
  <si>
    <t>年度资金总额：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</si>
  <si>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</si>
  <si>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</si>
  <si>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</si>
  <si>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</si>
  <si>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</si>
  <si>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</si>
  <si>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</si>
  <si>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  <phoneticPr fontId="2" type="noConversion"/>
  </si>
  <si>
    <t>未完成原因分析</t>
  </si>
  <si>
    <t>数量指标</t>
  </si>
  <si>
    <t>质量指标</t>
  </si>
  <si>
    <t>项目按计划完成</t>
  </si>
  <si>
    <t>及时</t>
    <phoneticPr fontId="2" type="noConversion"/>
  </si>
  <si>
    <t>成本指标</t>
  </si>
  <si>
    <t>总成本控制在项目预算范围内</t>
  </si>
  <si>
    <t>≤100%</t>
    <phoneticPr fontId="2" type="noConversion"/>
  </si>
  <si>
    <t>注：1.得分一档最高不能超过该指标分值上限。</t>
  </si>
  <si>
    <t>（2020年度）</t>
    <phoneticPr fontId="2" type="noConversion"/>
  </si>
  <si>
    <t>满意度指标</t>
    <phoneticPr fontId="2" type="noConversion"/>
  </si>
  <si>
    <t>效益指标</t>
    <phoneticPr fontId="2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</si>
  <si>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<phoneticPr fontId="2" type="noConversion"/>
  </si>
  <si>
    <t xml:space="preserve">    3.请在“偏差原因分析及改进措施”中说明偏离目标、不能完成目标的原因及拟采取的措施。</t>
    <phoneticPr fontId="2" type="noConversion"/>
  </si>
  <si>
    <t xml:space="preserve">    4.90（含）-100分为优、80（含）-90分为良、60（含）-80分为中、60分以下为差。</t>
    <phoneticPr fontId="2" type="noConversion"/>
  </si>
  <si>
    <t>主管单位</t>
    <phoneticPr fontId="2" type="noConversion"/>
  </si>
  <si>
    <t>北京市东城区人民法院</t>
    <phoneticPr fontId="2" type="noConversion"/>
  </si>
  <si>
    <t>项目负责人</t>
    <phoneticPr fontId="2" type="noConversion"/>
  </si>
  <si>
    <t>联系电话</t>
    <phoneticPr fontId="2" type="noConversion"/>
  </si>
  <si>
    <t>实施单位</t>
    <phoneticPr fontId="2" type="noConversion"/>
  </si>
  <si>
    <t>年初预算数</t>
    <phoneticPr fontId="2" type="noConversion"/>
  </si>
  <si>
    <t>全年预算数</t>
    <phoneticPr fontId="2" type="noConversion"/>
  </si>
  <si>
    <t>其中：当年财政拨款</t>
    <phoneticPr fontId="2" type="noConversion"/>
  </si>
  <si>
    <t xml:space="preserve">      上年结转资金</t>
    <phoneticPr fontId="2" type="noConversion"/>
  </si>
  <si>
    <t xml:space="preserve">      其他资金</t>
    <phoneticPr fontId="2" type="noConversion"/>
  </si>
  <si>
    <t>全年执行数</t>
    <phoneticPr fontId="2" type="noConversion"/>
  </si>
  <si>
    <t>—</t>
  </si>
  <si>
    <t>—</t>
    <phoneticPr fontId="2" type="noConversion"/>
  </si>
  <si>
    <t>分值</t>
    <phoneticPr fontId="2" type="noConversion"/>
  </si>
  <si>
    <t>执行率</t>
    <phoneticPr fontId="2" type="noConversion"/>
  </si>
  <si>
    <t>预期目标</t>
    <phoneticPr fontId="2" type="noConversion"/>
  </si>
  <si>
    <t>实际完成情况</t>
    <phoneticPr fontId="2" type="noConversion"/>
  </si>
  <si>
    <t>时效指标</t>
    <phoneticPr fontId="2" type="noConversion"/>
  </si>
  <si>
    <t>产出指标</t>
    <phoneticPr fontId="2" type="noConversion"/>
  </si>
  <si>
    <t>达成年度指标</t>
    <phoneticPr fontId="2" type="noConversion"/>
  </si>
  <si>
    <t>达成年度指标</t>
    <phoneticPr fontId="2" type="noConversion"/>
  </si>
  <si>
    <t>社会效益指标</t>
    <phoneticPr fontId="2" type="noConversion"/>
  </si>
  <si>
    <t>服务对象满意度标</t>
    <phoneticPr fontId="2" type="noConversion"/>
  </si>
  <si>
    <t>安检工作经费</t>
    <phoneticPr fontId="2" type="noConversion"/>
  </si>
  <si>
    <t>杨振刚</t>
    <phoneticPr fontId="2" type="noConversion"/>
  </si>
  <si>
    <t>使法院的机关安全和审判秩序得到有效提升，保障当事人和法官的人身和财产安全，能够为法院树立专业、规范形象，能够有效防止违禁物品进入法院内部，为维护法院审判的安全稳定，提供安全保障。进一步细化安检人员工作岗位职责与工作流程，增强处理突发事件的能力。</t>
    <phoneticPr fontId="2" type="noConversion"/>
  </si>
  <si>
    <t>使法院的机关安全和审判秩序得到有效提升，保障当事人和法官的人身和财产安全，能够为法院树立专业、规范形象，能够有效防止违禁物品进入法院内部，为维护法院审判的安全稳定，提供安全保障。</t>
    <phoneticPr fontId="2" type="noConversion"/>
  </si>
  <si>
    <t>安检员人数</t>
    <phoneticPr fontId="2" type="noConversion"/>
  </si>
  <si>
    <t>14人</t>
    <phoneticPr fontId="2" type="noConversion"/>
  </si>
  <si>
    <t>14人</t>
    <phoneticPr fontId="2" type="noConversion"/>
  </si>
  <si>
    <t>年度出勤率</t>
    <phoneticPr fontId="2" type="noConversion"/>
  </si>
  <si>
    <t>1月</t>
    <phoneticPr fontId="2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</si>
  <si>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</si>
  <si>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</si>
  <si>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</si>
  <si>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</si>
  <si>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</si>
  <si>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</si>
  <si>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</si>
  <si>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</si>
  <si>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</si>
  <si>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</si>
  <si>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</si>
  <si>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≥95%</t>
    <phoneticPr fontId="2" type="noConversion"/>
  </si>
  <si>
    <t>安检人员考核优秀率</t>
    <phoneticPr fontId="2" type="noConversion"/>
  </si>
  <si>
    <t>≥10%</t>
    <phoneticPr fontId="2" type="noConversion"/>
  </si>
  <si>
    <t>严格执行《人民法院司法警察安全检查规则》</t>
    <phoneticPr fontId="2" type="noConversion"/>
  </si>
  <si>
    <t>受疫情影响及防控隔离要求所致。</t>
    <phoneticPr fontId="2" type="noConversion"/>
  </si>
  <si>
    <t>维护法院安全秩序，确保审判工作得到安全保障</t>
    <phoneticPr fontId="2" type="noConversion"/>
  </si>
  <si>
    <t>暂扣限制物品，收缴危险品和管制刀具，有效维护法院安全</t>
    <phoneticPr fontId="2" type="noConversion"/>
  </si>
  <si>
    <t>法院对安检工作满意程度</t>
    <phoneticPr fontId="2" type="noConversion"/>
  </si>
  <si>
    <t>调解对象投诉率</t>
    <phoneticPr fontId="2" type="noConversion"/>
  </si>
  <si>
    <t>≤2%</t>
    <phoneticPr fontId="2" type="noConversion"/>
  </si>
  <si>
    <t>总分：96.56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</si>
</sst>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4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  <font>
      <sz val="16"/>
      <color rgb="FF000000"/>
      <name val="方正小标宋简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0"/>
      <name val="Helv"/>
      <family val="2"/>
    </font>
    <font>
      <sz val="10.5"/>
      <color theme="1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/>
    <xf numFmtId="0" fontId="9" fillId="0" borderId="0"/>
    <xf numFmtId="0" fontId="11" fillId="0" borderId="0"/>
    <xf numFmtId="0" fontId="9" fillId="0" borderId="0">
      <alignment vertical="center"/>
    </xf>
    <xf numFmtId="0" fontId="9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>
      <alignment vertical="center"/>
    </xf>
    <xf numFmtId="0" fontId="12" fillId="0" borderId="0"/>
    <xf numFmtId="9" fontId="1" fillId="0" borderId="0" applyFont="0" applyFill="0" applyBorder="0" applyAlignment="0" applyProtection="0">
      <alignment vertical="center"/>
    </xf>
  </cellStyleXfs>
  <cellXfs count="74"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10" fontId="6" fillId="0" borderId="7" xfId="0" applyNumberFormat="1" applyFont="1" applyBorder="1" applyAlignment="1">
      <alignment horizontal="center" vertical="center"/>
    </xf>
    <xf numFmtId="43" fontId="6" fillId="0" borderId="7" xfId="1" applyFont="1" applyBorder="1" applyAlignment="1">
      <alignment horizontal="center" vertical="center" wrapText="1"/>
    </xf>
    <xf numFmtId="43" fontId="0" fillId="0" borderId="0" xfId="0" applyNumberFormat="1"/>
    <xf numFmtId="0" fontId="6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9" fontId="0" fillId="0" borderId="0" xfId="16" applyFont="1" applyAlignment="1"/>
    <xf numFmtId="10" fontId="0" fillId="0" borderId="0" xfId="16" applyNumberFormat="1" applyFont="1" applyAlignment="1"/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43" fontId="6" fillId="0" borderId="8" xfId="1" applyFont="1" applyBorder="1" applyAlignment="1">
      <alignment horizontal="center" vertical="center" wrapText="1"/>
    </xf>
    <xf numFmtId="10" fontId="6" fillId="0" borderId="8" xfId="0" applyNumberFormat="1" applyFont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9" fontId="0" fillId="0" borderId="0" xfId="0" applyNumberFormat="1"/>
    <xf numFmtId="10" fontId="0" fillId="0" borderId="0" xfId="0" applyNumberForma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wrapText="1"/>
    </xf>
  </cellXfs>
  <cellStyles count="17">
    <cellStyle name="百分比" xfId="16" builtinId="5"/>
    <cellStyle name="百分比 2" xfId="2"/>
    <cellStyle name="百分比 2 2" xfId="3"/>
    <cellStyle name="常规" xfId="0" builtinId="0"/>
    <cellStyle name="常规 2" xfId="4"/>
    <cellStyle name="常规 2 2" xfId="5"/>
    <cellStyle name="常规 3" xfId="6"/>
    <cellStyle name="常规 4" xfId="7"/>
    <cellStyle name="常规 5" xfId="8"/>
    <cellStyle name="常规 6" xfId="9"/>
    <cellStyle name="常规 7" xfId="10"/>
    <cellStyle name="千位分隔" xfId="1" builtinId="3"/>
    <cellStyle name="千位分隔 2" xfId="11"/>
    <cellStyle name="千位分隔 3" xfId="12"/>
    <cellStyle name="千位分隔 4" xfId="13"/>
    <cellStyle name="千位分隔 5" xfId="14"/>
    <cellStyle name="样式 1" xf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9"/>
  <sheetViews>
    <sheetView tabSelected="1" zoomScaleNormal="100" workbookViewId="0">
      <selection sqref="A1:J1"/>
    </sheetView>
  </sheetViews>
  <sheetFormatPr defaultRowHeight="14.4" x14ac:dyDescent="0.25"/>
  <cols>
    <col min="4" max="4" width="22.33203125" customWidth="1"/>
    <col min="5" max="5" width="15.109375" customWidth="1"/>
    <col min="6" max="6" width="13.21875" customWidth="1"/>
    <col min="7" max="7" width="13.77734375" customWidth="1"/>
    <col min="8" max="8" width="10.77734375" customWidth="1"/>
    <col min="9" max="9" width="12.109375" customWidth="1"/>
    <col min="10" max="10" width="18.6640625" customWidth="1"/>
  </cols>
  <sheetData>
    <row r="1" spans="1:13" ht="20.25" customHeight="1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</row>
    <row r="2" spans="1:13" ht="13.5" customHeight="1" x14ac:dyDescent="0.25">
      <c r="A2" s="55" t="s">
        <v>23</v>
      </c>
      <c r="B2" s="55"/>
      <c r="C2" s="55"/>
      <c r="D2" s="55"/>
      <c r="E2" s="55"/>
      <c r="F2" s="55"/>
      <c r="G2" s="55"/>
      <c r="H2" s="55"/>
      <c r="I2" s="55"/>
      <c r="J2" s="55"/>
    </row>
    <row r="3" spans="1:13" ht="1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.6" x14ac:dyDescent="0.25">
      <c r="A4" s="56" t="s">
        <v>1</v>
      </c>
      <c r="B4" s="57"/>
      <c r="C4" s="57"/>
      <c r="D4" s="58" t="s">
        <v>52</v>
      </c>
      <c r="E4" s="59"/>
      <c r="F4" s="59"/>
      <c r="G4" s="59"/>
      <c r="H4" s="59"/>
      <c r="I4" s="59"/>
      <c r="J4" s="60"/>
    </row>
    <row r="5" spans="1:13" ht="15.6" x14ac:dyDescent="0.25">
      <c r="A5" s="61" t="s">
        <v>29</v>
      </c>
      <c r="B5" s="62"/>
      <c r="C5" s="62"/>
      <c r="D5" s="63" t="s">
        <v>2</v>
      </c>
      <c r="E5" s="64"/>
      <c r="F5" s="65"/>
      <c r="G5" s="2" t="s">
        <v>33</v>
      </c>
      <c r="H5" s="62" t="s">
        <v>30</v>
      </c>
      <c r="I5" s="62"/>
      <c r="J5" s="66"/>
    </row>
    <row r="6" spans="1:13" ht="15.6" x14ac:dyDescent="0.25">
      <c r="A6" s="67" t="s">
        <v>31</v>
      </c>
      <c r="B6" s="64"/>
      <c r="C6" s="65"/>
      <c r="D6" s="63" t="s">
        <v>53</v>
      </c>
      <c r="E6" s="64"/>
      <c r="F6" s="65"/>
      <c r="G6" s="6" t="s">
        <v>32</v>
      </c>
      <c r="H6" s="63"/>
      <c r="I6" s="64"/>
      <c r="J6" s="68"/>
    </row>
    <row r="7" spans="1:13" ht="45" customHeight="1" x14ac:dyDescent="0.25">
      <c r="A7" s="69" t="s">
        <v>3</v>
      </c>
      <c r="B7" s="50"/>
      <c r="C7" s="50"/>
      <c r="D7" s="2"/>
      <c r="E7" s="24" t="s">
        <v>34</v>
      </c>
      <c r="F7" s="3" t="s">
        <v>35</v>
      </c>
      <c r="G7" s="26" t="s">
        <v>39</v>
      </c>
      <c r="H7" s="3" t="s">
        <v>42</v>
      </c>
      <c r="I7" s="3" t="s">
        <v>43</v>
      </c>
      <c r="J7" s="4" t="s">
        <v>4</v>
      </c>
    </row>
    <row r="8" spans="1:13" ht="15" customHeight="1" x14ac:dyDescent="0.25">
      <c r="A8" s="69"/>
      <c r="B8" s="50"/>
      <c r="C8" s="50"/>
      <c r="D8" s="5" t="s">
        <v>5</v>
      </c>
      <c r="E8" s="2">
        <v>123.84</v>
      </c>
      <c r="F8" s="21">
        <v>123.84</v>
      </c>
      <c r="G8" s="7">
        <v>109.32</v>
      </c>
      <c r="H8" s="2">
        <v>10</v>
      </c>
      <c r="I8" s="8">
        <f>G8/F8*100%</f>
        <v>0.88275193798449603</v>
      </c>
      <c r="J8" s="28">
        <f>H8*I8</f>
        <v>8.8275193798449596</v>
      </c>
    </row>
    <row r="9" spans="1:13" ht="15.6" x14ac:dyDescent="0.25">
      <c r="A9" s="69"/>
      <c r="B9" s="50"/>
      <c r="C9" s="50"/>
      <c r="D9" s="5" t="s">
        <v>36</v>
      </c>
      <c r="E9" s="21">
        <v>123.84</v>
      </c>
      <c r="F9" s="21">
        <v>123.84</v>
      </c>
      <c r="G9" s="7">
        <f>G8</f>
        <v>109.32</v>
      </c>
      <c r="H9" s="27" t="s">
        <v>41</v>
      </c>
      <c r="I9" s="8">
        <f>G9/F9*100%</f>
        <v>0.88275193798449603</v>
      </c>
      <c r="J9" s="29" t="s">
        <v>40</v>
      </c>
      <c r="M9" s="10"/>
    </row>
    <row r="10" spans="1:13" ht="15.6" x14ac:dyDescent="0.25">
      <c r="A10" s="69"/>
      <c r="B10" s="50"/>
      <c r="C10" s="50"/>
      <c r="D10" s="5" t="s">
        <v>37</v>
      </c>
      <c r="E10" s="25"/>
      <c r="F10" s="25"/>
      <c r="G10" s="7"/>
      <c r="H10" s="8" t="s">
        <v>40</v>
      </c>
      <c r="I10" s="9"/>
      <c r="J10" s="29" t="s">
        <v>40</v>
      </c>
      <c r="M10" s="10"/>
    </row>
    <row r="11" spans="1:13" ht="15.6" x14ac:dyDescent="0.25">
      <c r="A11" s="69"/>
      <c r="B11" s="50"/>
      <c r="C11" s="50"/>
      <c r="D11" s="5" t="s">
        <v>38</v>
      </c>
      <c r="E11" s="25"/>
      <c r="F11" s="25"/>
      <c r="G11" s="7"/>
      <c r="H11" s="8" t="s">
        <v>40</v>
      </c>
      <c r="I11" s="5"/>
      <c r="J11" s="29" t="s">
        <v>40</v>
      </c>
    </row>
    <row r="12" spans="1:13" ht="15.6" x14ac:dyDescent="0.25">
      <c r="A12" s="38" t="s">
        <v>6</v>
      </c>
      <c r="B12" s="40" t="s">
        <v>44</v>
      </c>
      <c r="C12" s="41"/>
      <c r="D12" s="41"/>
      <c r="E12" s="41"/>
      <c r="F12" s="42"/>
      <c r="G12" s="43" t="s">
        <v>45</v>
      </c>
      <c r="H12" s="44"/>
      <c r="I12" s="44"/>
      <c r="J12" s="45"/>
    </row>
    <row r="13" spans="1:13" ht="58.05" customHeight="1" x14ac:dyDescent="0.25">
      <c r="A13" s="39"/>
      <c r="B13" s="70" t="s">
        <v>54</v>
      </c>
      <c r="C13" s="70"/>
      <c r="D13" s="70"/>
      <c r="E13" s="70"/>
      <c r="F13" s="70"/>
      <c r="G13" s="70" t="s">
        <v>55</v>
      </c>
      <c r="H13" s="70"/>
      <c r="I13" s="70"/>
      <c r="J13" s="71"/>
    </row>
    <row r="14" spans="1:13" ht="31.2" x14ac:dyDescent="0.25">
      <c r="A14" s="72" t="s">
        <v>7</v>
      </c>
      <c r="B14" s="3" t="s">
        <v>8</v>
      </c>
      <c r="C14" s="2" t="s">
        <v>9</v>
      </c>
      <c r="D14" s="2" t="s">
        <v>10</v>
      </c>
      <c r="E14" s="3" t="s">
        <v>11</v>
      </c>
      <c r="F14" s="3" t="s">
        <v>12</v>
      </c>
      <c r="G14" s="3" t="s">
        <v>13</v>
      </c>
      <c r="H14" s="50" t="s">
        <v>4</v>
      </c>
      <c r="I14" s="50"/>
      <c r="J14" s="11" t="s">
        <v>14</v>
      </c>
    </row>
    <row r="15" spans="1:13" ht="30" customHeight="1" x14ac:dyDescent="0.25">
      <c r="A15" s="72"/>
      <c r="B15" s="73" t="s">
        <v>47</v>
      </c>
      <c r="C15" s="46" t="s">
        <v>15</v>
      </c>
      <c r="D15" s="5" t="s">
        <v>56</v>
      </c>
      <c r="E15" s="2" t="s">
        <v>57</v>
      </c>
      <c r="F15" s="2" t="s">
        <v>58</v>
      </c>
      <c r="G15" s="3">
        <v>10</v>
      </c>
      <c r="H15" s="50">
        <v>10</v>
      </c>
      <c r="I15" s="50"/>
      <c r="J15" s="4"/>
    </row>
    <row r="16" spans="1:13" ht="30" customHeight="1" x14ac:dyDescent="0.25">
      <c r="A16" s="72"/>
      <c r="B16" s="73"/>
      <c r="C16" s="48"/>
      <c r="D16" s="5" t="s">
        <v>59</v>
      </c>
      <c r="E16" s="18" t="s">
        <v>72</v>
      </c>
      <c r="F16" s="8">
        <v>0.73460000000000003</v>
      </c>
      <c r="G16" s="3">
        <v>10</v>
      </c>
      <c r="H16" s="50">
        <v>7.73</v>
      </c>
      <c r="I16" s="50"/>
      <c r="J16" s="19" t="s">
        <v>76</v>
      </c>
    </row>
    <row r="17" spans="1:10" ht="29.55" customHeight="1" x14ac:dyDescent="0.25">
      <c r="A17" s="72"/>
      <c r="B17" s="73"/>
      <c r="C17" s="46" t="s">
        <v>16</v>
      </c>
      <c r="D17" s="5" t="s">
        <v>73</v>
      </c>
      <c r="E17" s="3" t="s">
        <v>74</v>
      </c>
      <c r="F17" s="8">
        <v>0.1429</v>
      </c>
      <c r="G17" s="3">
        <v>10</v>
      </c>
      <c r="H17" s="50">
        <v>10</v>
      </c>
      <c r="I17" s="50"/>
      <c r="J17" s="12"/>
    </row>
    <row r="18" spans="1:10" ht="46.8" x14ac:dyDescent="0.25">
      <c r="A18" s="72"/>
      <c r="B18" s="73"/>
      <c r="C18" s="48"/>
      <c r="D18" s="13" t="s">
        <v>75</v>
      </c>
      <c r="E18" s="21" t="s">
        <v>48</v>
      </c>
      <c r="F18" s="21" t="s">
        <v>48</v>
      </c>
      <c r="G18" s="3">
        <v>10</v>
      </c>
      <c r="H18" s="50">
        <v>10</v>
      </c>
      <c r="I18" s="50"/>
      <c r="J18" s="11"/>
    </row>
    <row r="19" spans="1:10" ht="31.5" customHeight="1" x14ac:dyDescent="0.25">
      <c r="A19" s="72"/>
      <c r="B19" s="73"/>
      <c r="C19" s="14" t="s">
        <v>46</v>
      </c>
      <c r="D19" s="5" t="s">
        <v>17</v>
      </c>
      <c r="E19" s="2" t="s">
        <v>18</v>
      </c>
      <c r="F19" s="2" t="s">
        <v>18</v>
      </c>
      <c r="G19" s="3">
        <v>5</v>
      </c>
      <c r="H19" s="50">
        <v>5</v>
      </c>
      <c r="I19" s="50"/>
      <c r="J19" s="4"/>
    </row>
    <row r="20" spans="1:10" ht="31.2" x14ac:dyDescent="0.25">
      <c r="A20" s="72"/>
      <c r="B20" s="73"/>
      <c r="C20" s="14" t="s">
        <v>19</v>
      </c>
      <c r="D20" s="5" t="s">
        <v>20</v>
      </c>
      <c r="E20" s="2" t="s">
        <v>21</v>
      </c>
      <c r="F20" s="8">
        <v>0.88280000000000003</v>
      </c>
      <c r="G20" s="3">
        <v>5</v>
      </c>
      <c r="H20" s="50">
        <v>5</v>
      </c>
      <c r="I20" s="50"/>
      <c r="J20" s="4"/>
    </row>
    <row r="21" spans="1:10" ht="46.8" x14ac:dyDescent="0.25">
      <c r="A21" s="72"/>
      <c r="B21" s="46" t="s">
        <v>25</v>
      </c>
      <c r="C21" s="46" t="s">
        <v>50</v>
      </c>
      <c r="D21" s="5" t="s">
        <v>77</v>
      </c>
      <c r="E21" s="21" t="s">
        <v>48</v>
      </c>
      <c r="F21" s="21" t="s">
        <v>49</v>
      </c>
      <c r="G21" s="3">
        <v>15</v>
      </c>
      <c r="H21" s="50">
        <v>15</v>
      </c>
      <c r="I21" s="50"/>
      <c r="J21" s="15"/>
    </row>
    <row r="22" spans="1:10" ht="46.8" x14ac:dyDescent="0.25">
      <c r="A22" s="72"/>
      <c r="B22" s="47"/>
      <c r="C22" s="47"/>
      <c r="D22" s="5" t="s">
        <v>78</v>
      </c>
      <c r="E22" s="21" t="s">
        <v>48</v>
      </c>
      <c r="F22" s="21" t="s">
        <v>49</v>
      </c>
      <c r="G22" s="16">
        <v>15</v>
      </c>
      <c r="H22" s="50">
        <v>15</v>
      </c>
      <c r="I22" s="50"/>
      <c r="J22" s="15"/>
    </row>
    <row r="23" spans="1:10" ht="42.45" customHeight="1" x14ac:dyDescent="0.25">
      <c r="A23" s="72"/>
      <c r="B23" s="48" t="s">
        <v>24</v>
      </c>
      <c r="C23" s="48" t="s">
        <v>51</v>
      </c>
      <c r="D23" s="30" t="s">
        <v>79</v>
      </c>
      <c r="E23" s="18" t="s">
        <v>72</v>
      </c>
      <c r="F23" s="31">
        <v>1</v>
      </c>
      <c r="G23" s="32">
        <v>5</v>
      </c>
      <c r="H23" s="49">
        <v>5</v>
      </c>
      <c r="I23" s="49"/>
      <c r="J23" s="33"/>
    </row>
    <row r="24" spans="1:10" ht="29.55" customHeight="1" x14ac:dyDescent="0.25">
      <c r="A24" s="72"/>
      <c r="B24" s="47"/>
      <c r="C24" s="47"/>
      <c r="D24" s="5" t="s">
        <v>80</v>
      </c>
      <c r="E24" s="21" t="s">
        <v>81</v>
      </c>
      <c r="F24" s="17">
        <v>0</v>
      </c>
      <c r="G24" s="3">
        <v>5</v>
      </c>
      <c r="H24" s="50">
        <v>5</v>
      </c>
      <c r="I24" s="50"/>
      <c r="J24" s="19"/>
    </row>
    <row r="25" spans="1:10" ht="21.45" customHeight="1" thickBot="1" x14ac:dyDescent="0.3">
      <c r="A25" s="51" t="s">
        <v>82</v>
      </c>
      <c r="B25" s="52"/>
      <c r="C25" s="52"/>
      <c r="D25" s="52"/>
      <c r="E25" s="52"/>
      <c r="F25" s="52"/>
      <c r="G25" s="52"/>
      <c r="H25" s="52"/>
      <c r="I25" s="52"/>
      <c r="J25" s="20"/>
    </row>
    <row r="26" spans="1:10" ht="15.6" x14ac:dyDescent="0.25">
      <c r="A26" s="53" t="s">
        <v>22</v>
      </c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63" customHeight="1" x14ac:dyDescent="0.25">
      <c r="A27" s="36" t="s">
        <v>26</v>
      </c>
      <c r="B27" s="36"/>
      <c r="C27" s="36"/>
      <c r="D27" s="36"/>
      <c r="E27" s="36"/>
      <c r="F27" s="36"/>
      <c r="G27" s="36"/>
      <c r="H27" s="36"/>
      <c r="I27" s="36"/>
      <c r="J27" s="36"/>
    </row>
    <row r="28" spans="1:10" ht="15.6" x14ac:dyDescent="0.25">
      <c r="A28" s="36" t="s">
        <v>27</v>
      </c>
      <c r="B28" s="36"/>
      <c r="C28" s="36"/>
      <c r="D28" s="36"/>
      <c r="E28" s="36"/>
      <c r="F28" s="36"/>
      <c r="G28" s="36"/>
      <c r="H28" s="36"/>
      <c r="I28" s="36"/>
      <c r="J28" s="36"/>
    </row>
    <row r="29" spans="1:10" ht="15.6" x14ac:dyDescent="0.25">
      <c r="A29" s="37" t="s">
        <v>28</v>
      </c>
      <c r="B29" s="37"/>
      <c r="C29" s="37"/>
      <c r="D29" s="37"/>
      <c r="E29" s="37"/>
      <c r="F29" s="37"/>
      <c r="G29" s="37"/>
      <c r="H29" s="37"/>
      <c r="I29" s="37"/>
      <c r="J29" s="37"/>
    </row>
  </sheetData>
  <mergeCells count="40">
    <mergeCell ref="A14:A24"/>
    <mergeCell ref="H14:I14"/>
    <mergeCell ref="B15:B20"/>
    <mergeCell ref="C15:C16"/>
    <mergeCell ref="H15:I15"/>
    <mergeCell ref="B23:B24"/>
    <mergeCell ref="A6:C6"/>
    <mergeCell ref="H6:J6"/>
    <mergeCell ref="D6:F6"/>
    <mergeCell ref="A7:C11"/>
    <mergeCell ref="B13:F13"/>
    <mergeCell ref="G13:J13"/>
    <mergeCell ref="A1:J1"/>
    <mergeCell ref="A2:J2"/>
    <mergeCell ref="A4:C4"/>
    <mergeCell ref="D4:J4"/>
    <mergeCell ref="A5:C5"/>
    <mergeCell ref="D5:F5"/>
    <mergeCell ref="H5:J5"/>
    <mergeCell ref="H22:I22"/>
    <mergeCell ref="H16:I16"/>
    <mergeCell ref="C17:C18"/>
    <mergeCell ref="H17:I17"/>
    <mergeCell ref="H18:I18"/>
    <mergeCell ref="A27:J27"/>
    <mergeCell ref="A28:J28"/>
    <mergeCell ref="A29:J29"/>
    <mergeCell ref="A12:A13"/>
    <mergeCell ref="B12:F12"/>
    <mergeCell ref="G12:J12"/>
    <mergeCell ref="B21:B22"/>
    <mergeCell ref="C23:C24"/>
    <mergeCell ref="H23:I23"/>
    <mergeCell ref="H24:I24"/>
    <mergeCell ref="A25:I25"/>
    <mergeCell ref="A26:J26"/>
    <mergeCell ref="H19:I19"/>
    <mergeCell ref="H20:I20"/>
    <mergeCell ref="C21:C22"/>
    <mergeCell ref="H21:I21"/>
  </mergeCells>
  <phoneticPr fontId="2" type="noConversion"/>
  <pageMargins left="0.7" right="0.7" top="0.75" bottom="0.75" header="0.3" footer="0.3"/>
  <pageSetup paperSize="9" scale="67" orientation="portrait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I12"/>
  <sheetViews>
    <sheetView topLeftCell="A4" workbookViewId="0">
      <selection activeCell="F12" sqref="F12"/>
    </sheetView>
  </sheetViews>
  <sheetFormatPr defaultRowHeight="14.4" x14ac:dyDescent="0.25"/>
  <sheetData>
    <row r="5" spans="6:9" x14ac:dyDescent="0.25">
      <c r="F5">
        <v>1786</v>
      </c>
    </row>
    <row r="6" spans="6:9" x14ac:dyDescent="0.25">
      <c r="F6">
        <v>1282</v>
      </c>
      <c r="G6">
        <v>103</v>
      </c>
      <c r="H6">
        <v>339</v>
      </c>
      <c r="I6">
        <v>995</v>
      </c>
    </row>
    <row r="7" spans="6:9" x14ac:dyDescent="0.25">
      <c r="F7">
        <f>SUM(F6:H6)</f>
        <v>1724</v>
      </c>
    </row>
    <row r="8" spans="6:9" x14ac:dyDescent="0.25">
      <c r="F8" s="23">
        <f>F7/F5</f>
        <v>0.96528555431131025</v>
      </c>
    </row>
    <row r="9" spans="6:9" x14ac:dyDescent="0.25">
      <c r="F9" s="22"/>
    </row>
    <row r="10" spans="6:9" x14ac:dyDescent="0.25">
      <c r="F10">
        <v>57</v>
      </c>
    </row>
    <row r="11" spans="6:9" x14ac:dyDescent="0.25">
      <c r="F11">
        <v>39</v>
      </c>
    </row>
    <row r="12" spans="6:9" x14ac:dyDescent="0.25">
      <c r="F12">
        <f>F11/F10</f>
        <v>0.68421052631578949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18"/>
  <sheetViews>
    <sheetView workbookViewId="0">
      <selection activeCell="H16" sqref="H16"/>
    </sheetView>
  </sheetViews>
  <sheetFormatPr defaultRowHeight="14.4" x14ac:dyDescent="0.25"/>
  <sheetData>
    <row r="3" spans="4:8" x14ac:dyDescent="0.25">
      <c r="D3" t="s">
        <v>60</v>
      </c>
      <c r="E3">
        <v>11</v>
      </c>
      <c r="F3">
        <v>11</v>
      </c>
      <c r="G3" s="22">
        <f>F3/E3</f>
        <v>1</v>
      </c>
    </row>
    <row r="4" spans="4:8" x14ac:dyDescent="0.25">
      <c r="D4" t="s">
        <v>61</v>
      </c>
      <c r="E4">
        <v>11</v>
      </c>
      <c r="F4">
        <v>1</v>
      </c>
      <c r="G4" s="22">
        <f t="shared" ref="G4:G14" si="0">F4/E4</f>
        <v>9.0909090909090912E-2</v>
      </c>
    </row>
    <row r="5" spans="4:8" x14ac:dyDescent="0.25">
      <c r="D5" t="s">
        <v>62</v>
      </c>
      <c r="E5">
        <v>11</v>
      </c>
      <c r="F5">
        <v>1</v>
      </c>
      <c r="G5" s="22">
        <f t="shared" si="0"/>
        <v>9.0909090909090912E-2</v>
      </c>
    </row>
    <row r="6" spans="4:8" x14ac:dyDescent="0.25">
      <c r="D6" t="s">
        <v>63</v>
      </c>
      <c r="E6">
        <v>11</v>
      </c>
      <c r="F6">
        <v>1</v>
      </c>
      <c r="G6" s="22">
        <f t="shared" si="0"/>
        <v>9.0909090909090912E-2</v>
      </c>
    </row>
    <row r="7" spans="4:8" x14ac:dyDescent="0.25">
      <c r="D7" t="s">
        <v>64</v>
      </c>
      <c r="E7">
        <v>11</v>
      </c>
      <c r="F7">
        <v>11</v>
      </c>
      <c r="G7" s="22">
        <f t="shared" si="0"/>
        <v>1</v>
      </c>
    </row>
    <row r="8" spans="4:8" x14ac:dyDescent="0.25">
      <c r="D8" t="s">
        <v>65</v>
      </c>
      <c r="E8">
        <v>11</v>
      </c>
      <c r="F8">
        <v>11</v>
      </c>
      <c r="G8" s="22">
        <f t="shared" si="0"/>
        <v>1</v>
      </c>
    </row>
    <row r="9" spans="4:8" x14ac:dyDescent="0.25">
      <c r="D9" t="s">
        <v>66</v>
      </c>
      <c r="E9">
        <v>12</v>
      </c>
      <c r="F9">
        <v>11</v>
      </c>
      <c r="G9" s="22">
        <f t="shared" si="0"/>
        <v>0.91666666666666663</v>
      </c>
    </row>
    <row r="10" spans="4:8" x14ac:dyDescent="0.25">
      <c r="D10" t="s">
        <v>67</v>
      </c>
      <c r="E10">
        <v>13</v>
      </c>
      <c r="F10">
        <v>12</v>
      </c>
      <c r="G10" s="22">
        <f t="shared" si="0"/>
        <v>0.92307692307692313</v>
      </c>
    </row>
    <row r="11" spans="4:8" x14ac:dyDescent="0.25">
      <c r="D11" t="s">
        <v>68</v>
      </c>
      <c r="E11">
        <v>13</v>
      </c>
      <c r="F11">
        <v>13</v>
      </c>
      <c r="G11" s="22">
        <f t="shared" si="0"/>
        <v>1</v>
      </c>
    </row>
    <row r="12" spans="4:8" x14ac:dyDescent="0.25">
      <c r="D12" t="s">
        <v>69</v>
      </c>
      <c r="E12">
        <v>13</v>
      </c>
      <c r="F12">
        <v>11</v>
      </c>
      <c r="G12" s="22">
        <f t="shared" si="0"/>
        <v>0.84615384615384615</v>
      </c>
    </row>
    <row r="13" spans="4:8" x14ac:dyDescent="0.25">
      <c r="D13" t="s">
        <v>70</v>
      </c>
      <c r="E13">
        <v>12</v>
      </c>
      <c r="F13">
        <v>12</v>
      </c>
      <c r="G13" s="22">
        <f t="shared" si="0"/>
        <v>1</v>
      </c>
    </row>
    <row r="14" spans="4:8" x14ac:dyDescent="0.25">
      <c r="D14" t="s">
        <v>71</v>
      </c>
      <c r="E14">
        <v>14</v>
      </c>
      <c r="F14">
        <v>12</v>
      </c>
      <c r="G14" s="22">
        <f t="shared" si="0"/>
        <v>0.8571428571428571</v>
      </c>
    </row>
    <row r="15" spans="4:8" x14ac:dyDescent="0.25">
      <c r="G15" s="34">
        <f>SUM(G3:G14)</f>
        <v>8.8157675657675654</v>
      </c>
    </row>
    <row r="16" spans="4:8" x14ac:dyDescent="0.25">
      <c r="G16" s="35">
        <f>G15/12</f>
        <v>0.73464729714729715</v>
      </c>
      <c r="H16">
        <f>G16/0.95</f>
        <v>0.77331294436557596</v>
      </c>
    </row>
    <row r="18" spans="7:7" x14ac:dyDescent="0.25">
      <c r="G18" s="23">
        <f>2/14</f>
        <v>0.14285714285714285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1</vt:lpstr>
      <vt:lpstr>Sheet1</vt:lpstr>
      <vt:lpstr>Sheet2</vt:lpstr>
      <vt:lpstr>Sheet3</vt:lpstr>
      <vt:lpstr>Sheet4</vt:lpstr>
      <vt:lpstr>Sheet5</vt:lpstr>
      <vt:lpstr>'1'!Print_Area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2021-08-26T01:07:39Z</dcterms:modified>
</cp:coreProperties>
</file>